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ldyrevda\Documents\Работа\Справочная информация\АВГУСТ\"/>
    </mc:Choice>
  </mc:AlternateContent>
  <xr:revisionPtr revIDLastSave="0" documentId="13_ncr:1_{DCB689D9-E332-4527-81D4-DD6447749C94}" xr6:coauthVersionLast="47" xr6:coauthVersionMax="47" xr10:uidLastSave="{00000000-0000-0000-0000-000000000000}"/>
  <bookViews>
    <workbookView xWindow="-120" yWindow="-120" windowWidth="29040" windowHeight="15840" tabRatio="500" activeTab="2" xr2:uid="{00000000-000D-0000-FFFF-FFFF00000000}"/>
  </bookViews>
  <sheets>
    <sheet name="Расчет" sheetId="1" r:id="rId1"/>
    <sheet name="Лист1" sheetId="5" state="hidden" r:id="rId2"/>
    <sheet name="Кпп" sheetId="2" r:id="rId3"/>
    <sheet name="Расчет ЦКПМ" sheetId="3" state="hidden" r:id="rId4"/>
    <sheet name="падение " sheetId="4" r:id="rId5"/>
  </sheets>
  <definedNames>
    <definedName name="Z_4F9628D2_7A4E_4FC5_9F2F_1471DB052498_.wvu.Cols" localSheetId="4">'падение '!$F:$I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2" i="2" l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6" i="1"/>
  <c r="K17" i="4" l="1"/>
  <c r="K16" i="4"/>
  <c r="T106" i="3"/>
  <c r="S106" i="3"/>
  <c r="Q106" i="3"/>
  <c r="D106" i="3"/>
  <c r="C106" i="3"/>
  <c r="B106" i="3"/>
  <c r="T105" i="3"/>
  <c r="S105" i="3"/>
  <c r="U105" i="3" s="1"/>
  <c r="V105" i="3" s="1"/>
  <c r="R105" i="3"/>
  <c r="Q105" i="3"/>
  <c r="D105" i="3"/>
  <c r="C105" i="3"/>
  <c r="B105" i="3"/>
  <c r="T104" i="3"/>
  <c r="S104" i="3"/>
  <c r="Q104" i="3"/>
  <c r="R104" i="3" s="1"/>
  <c r="D104" i="3"/>
  <c r="C104" i="3"/>
  <c r="B104" i="3"/>
  <c r="T103" i="3"/>
  <c r="S103" i="3"/>
  <c r="Q103" i="3"/>
  <c r="D103" i="3"/>
  <c r="C103" i="3"/>
  <c r="B103" i="3"/>
  <c r="T102" i="3"/>
  <c r="S102" i="3"/>
  <c r="Q102" i="3"/>
  <c r="R102" i="3" s="1"/>
  <c r="D102" i="3"/>
  <c r="C102" i="3"/>
  <c r="B102" i="3"/>
  <c r="T101" i="3"/>
  <c r="S101" i="3"/>
  <c r="Q101" i="3"/>
  <c r="R101" i="3" s="1"/>
  <c r="D101" i="3"/>
  <c r="C101" i="3"/>
  <c r="B101" i="3"/>
  <c r="T100" i="3"/>
  <c r="S100" i="3"/>
  <c r="Q100" i="3"/>
  <c r="D100" i="3"/>
  <c r="C100" i="3"/>
  <c r="B100" i="3"/>
  <c r="T99" i="3"/>
  <c r="S99" i="3"/>
  <c r="Q99" i="3"/>
  <c r="R99" i="3" s="1"/>
  <c r="D99" i="3"/>
  <c r="C99" i="3"/>
  <c r="B99" i="3"/>
  <c r="T98" i="3"/>
  <c r="S98" i="3"/>
  <c r="Q98" i="3"/>
  <c r="D98" i="3"/>
  <c r="C98" i="3"/>
  <c r="B98" i="3"/>
  <c r="T97" i="3"/>
  <c r="S97" i="3"/>
  <c r="W97" i="3" s="1"/>
  <c r="Q97" i="3"/>
  <c r="R97" i="3" s="1"/>
  <c r="D97" i="3"/>
  <c r="C97" i="3"/>
  <c r="B97" i="3"/>
  <c r="T96" i="3"/>
  <c r="S96" i="3"/>
  <c r="Q96" i="3"/>
  <c r="D96" i="3"/>
  <c r="C96" i="3"/>
  <c r="B96" i="3"/>
  <c r="T95" i="3"/>
  <c r="S95" i="3"/>
  <c r="Q95" i="3"/>
  <c r="D95" i="3"/>
  <c r="C95" i="3"/>
  <c r="B95" i="3"/>
  <c r="T94" i="3"/>
  <c r="S94" i="3"/>
  <c r="Q94" i="3"/>
  <c r="R94" i="3" s="1"/>
  <c r="D94" i="3"/>
  <c r="C94" i="3"/>
  <c r="B94" i="3"/>
  <c r="T93" i="3"/>
  <c r="S93" i="3"/>
  <c r="Q93" i="3"/>
  <c r="R93" i="3" s="1"/>
  <c r="D93" i="3"/>
  <c r="C93" i="3"/>
  <c r="B93" i="3"/>
  <c r="T92" i="3"/>
  <c r="S92" i="3"/>
  <c r="Q92" i="3"/>
  <c r="R92" i="3" s="1"/>
  <c r="D92" i="3"/>
  <c r="C92" i="3"/>
  <c r="B92" i="3"/>
  <c r="T91" i="3"/>
  <c r="S91" i="3"/>
  <c r="Q91" i="3"/>
  <c r="R91" i="3" s="1"/>
  <c r="D91" i="3"/>
  <c r="C91" i="3"/>
  <c r="B91" i="3"/>
  <c r="T90" i="3"/>
  <c r="S90" i="3"/>
  <c r="Q90" i="3"/>
  <c r="D90" i="3"/>
  <c r="C90" i="3"/>
  <c r="B90" i="3"/>
  <c r="T89" i="3"/>
  <c r="S89" i="3"/>
  <c r="U89" i="3" s="1"/>
  <c r="V89" i="3" s="1"/>
  <c r="Q89" i="3"/>
  <c r="R89" i="3" s="1"/>
  <c r="D89" i="3"/>
  <c r="W89" i="3" s="1"/>
  <c r="C89" i="3"/>
  <c r="B89" i="3"/>
  <c r="T88" i="3"/>
  <c r="U88" i="3" s="1"/>
  <c r="V88" i="3" s="1"/>
  <c r="S88" i="3"/>
  <c r="Q88" i="3"/>
  <c r="D88" i="3"/>
  <c r="W88" i="3" s="1"/>
  <c r="C88" i="3"/>
  <c r="B88" i="3"/>
  <c r="T87" i="3"/>
  <c r="S87" i="3"/>
  <c r="Q87" i="3"/>
  <c r="D87" i="3"/>
  <c r="C87" i="3"/>
  <c r="B87" i="3"/>
  <c r="T86" i="3"/>
  <c r="U86" i="3" s="1"/>
  <c r="V86" i="3" s="1"/>
  <c r="S86" i="3"/>
  <c r="Q86" i="3"/>
  <c r="R86" i="3" s="1"/>
  <c r="D86" i="3"/>
  <c r="X86" i="3" s="1"/>
  <c r="C86" i="3"/>
  <c r="B86" i="3"/>
  <c r="T85" i="3"/>
  <c r="S85" i="3"/>
  <c r="Q85" i="3"/>
  <c r="R85" i="3" s="1"/>
  <c r="D85" i="3"/>
  <c r="C85" i="3"/>
  <c r="B85" i="3"/>
  <c r="T84" i="3"/>
  <c r="U84" i="3" s="1"/>
  <c r="V84" i="3" s="1"/>
  <c r="S84" i="3"/>
  <c r="Q84" i="3"/>
  <c r="R84" i="3" s="1"/>
  <c r="D84" i="3"/>
  <c r="C84" i="3"/>
  <c r="B84" i="3"/>
  <c r="T83" i="3"/>
  <c r="S83" i="3"/>
  <c r="W83" i="3" s="1"/>
  <c r="Q83" i="3"/>
  <c r="R83" i="3" s="1"/>
  <c r="D83" i="3"/>
  <c r="C83" i="3"/>
  <c r="B83" i="3"/>
  <c r="T82" i="3"/>
  <c r="U82" i="3" s="1"/>
  <c r="V82" i="3" s="1"/>
  <c r="S82" i="3"/>
  <c r="Q82" i="3"/>
  <c r="D82" i="3"/>
  <c r="C82" i="3"/>
  <c r="B82" i="3"/>
  <c r="T81" i="3"/>
  <c r="S81" i="3"/>
  <c r="U81" i="3" s="1"/>
  <c r="V81" i="3" s="1"/>
  <c r="Q81" i="3"/>
  <c r="R81" i="3" s="1"/>
  <c r="D81" i="3"/>
  <c r="C81" i="3"/>
  <c r="B81" i="3"/>
  <c r="T80" i="3"/>
  <c r="S80" i="3"/>
  <c r="W80" i="3" s="1"/>
  <c r="R80" i="3"/>
  <c r="Q80" i="3"/>
  <c r="X80" i="3" s="1"/>
  <c r="D80" i="3"/>
  <c r="C80" i="3"/>
  <c r="B80" i="3"/>
  <c r="T79" i="3"/>
  <c r="S79" i="3"/>
  <c r="Q79" i="3"/>
  <c r="D79" i="3"/>
  <c r="C79" i="3"/>
  <c r="B79" i="3"/>
  <c r="T78" i="3"/>
  <c r="S78" i="3"/>
  <c r="U78" i="3" s="1"/>
  <c r="V78" i="3" s="1"/>
  <c r="Q78" i="3"/>
  <c r="R78" i="3" s="1"/>
  <c r="D78" i="3"/>
  <c r="C78" i="3"/>
  <c r="B78" i="3"/>
  <c r="T77" i="3"/>
  <c r="S77" i="3"/>
  <c r="Q77" i="3"/>
  <c r="R77" i="3" s="1"/>
  <c r="D77" i="3"/>
  <c r="C77" i="3"/>
  <c r="B77" i="3"/>
  <c r="T76" i="3"/>
  <c r="U76" i="3" s="1"/>
  <c r="V76" i="3" s="1"/>
  <c r="S76" i="3"/>
  <c r="Q76" i="3"/>
  <c r="R76" i="3" s="1"/>
  <c r="D76" i="3"/>
  <c r="X76" i="3" s="1"/>
  <c r="C76" i="3"/>
  <c r="B76" i="3"/>
  <c r="T75" i="3"/>
  <c r="S75" i="3"/>
  <c r="Q75" i="3"/>
  <c r="R75" i="3" s="1"/>
  <c r="D75" i="3"/>
  <c r="C75" i="3"/>
  <c r="B75" i="3"/>
  <c r="T74" i="3"/>
  <c r="U74" i="3" s="1"/>
  <c r="V74" i="3" s="1"/>
  <c r="S74" i="3"/>
  <c r="Q74" i="3"/>
  <c r="D74" i="3"/>
  <c r="C74" i="3"/>
  <c r="B74" i="3"/>
  <c r="T73" i="3"/>
  <c r="S73" i="3"/>
  <c r="U73" i="3" s="1"/>
  <c r="V73" i="3" s="1"/>
  <c r="Q73" i="3"/>
  <c r="R73" i="3" s="1"/>
  <c r="D73" i="3"/>
  <c r="C73" i="3"/>
  <c r="B73" i="3"/>
  <c r="T72" i="3"/>
  <c r="U72" i="3" s="1"/>
  <c r="V72" i="3" s="1"/>
  <c r="S72" i="3"/>
  <c r="Q72" i="3"/>
  <c r="R72" i="3" s="1"/>
  <c r="D72" i="3"/>
  <c r="W72" i="3" s="1"/>
  <c r="C72" i="3"/>
  <c r="B72" i="3"/>
  <c r="T71" i="3"/>
  <c r="S71" i="3"/>
  <c r="Q71" i="3"/>
  <c r="R71" i="3" s="1"/>
  <c r="D71" i="3"/>
  <c r="C71" i="3"/>
  <c r="B71" i="3"/>
  <c r="T70" i="3"/>
  <c r="U70" i="3" s="1"/>
  <c r="V70" i="3" s="1"/>
  <c r="S70" i="3"/>
  <c r="Q70" i="3"/>
  <c r="R70" i="3" s="1"/>
  <c r="D70" i="3"/>
  <c r="C70" i="3"/>
  <c r="B70" i="3"/>
  <c r="T69" i="3"/>
  <c r="U69" i="3" s="1"/>
  <c r="V69" i="3" s="1"/>
  <c r="S69" i="3"/>
  <c r="Q69" i="3"/>
  <c r="R69" i="3" s="1"/>
  <c r="D69" i="3"/>
  <c r="C69" i="3"/>
  <c r="B69" i="3"/>
  <c r="T68" i="3"/>
  <c r="S68" i="3"/>
  <c r="R68" i="3"/>
  <c r="Q68" i="3"/>
  <c r="D68" i="3"/>
  <c r="C68" i="3"/>
  <c r="B68" i="3"/>
  <c r="T67" i="3"/>
  <c r="S67" i="3"/>
  <c r="Q67" i="3"/>
  <c r="R67" i="3" s="1"/>
  <c r="D67" i="3"/>
  <c r="C67" i="3"/>
  <c r="B67" i="3"/>
  <c r="T66" i="3"/>
  <c r="S66" i="3"/>
  <c r="W66" i="3" s="1"/>
  <c r="Q66" i="3"/>
  <c r="D66" i="3"/>
  <c r="C66" i="3"/>
  <c r="B66" i="3"/>
  <c r="T65" i="3"/>
  <c r="S65" i="3"/>
  <c r="Q65" i="3"/>
  <c r="R65" i="3" s="1"/>
  <c r="D65" i="3"/>
  <c r="W65" i="3" s="1"/>
  <c r="C65" i="3"/>
  <c r="B65" i="3"/>
  <c r="T64" i="3"/>
  <c r="S64" i="3"/>
  <c r="Q64" i="3"/>
  <c r="R64" i="3" s="1"/>
  <c r="D64" i="3"/>
  <c r="X64" i="3" s="1"/>
  <c r="C64" i="3"/>
  <c r="B64" i="3"/>
  <c r="T63" i="3"/>
  <c r="S63" i="3"/>
  <c r="R63" i="3"/>
  <c r="Q63" i="3"/>
  <c r="D63" i="3"/>
  <c r="C63" i="3"/>
  <c r="B63" i="3"/>
  <c r="T62" i="3"/>
  <c r="S62" i="3"/>
  <c r="Q62" i="3"/>
  <c r="R62" i="3" s="1"/>
  <c r="D62" i="3"/>
  <c r="C62" i="3"/>
  <c r="B62" i="3"/>
  <c r="T61" i="3"/>
  <c r="S61" i="3"/>
  <c r="Q61" i="3"/>
  <c r="R61" i="3" s="1"/>
  <c r="D61" i="3"/>
  <c r="X61" i="3" s="1"/>
  <c r="C61" i="3"/>
  <c r="B61" i="3"/>
  <c r="T60" i="3"/>
  <c r="S60" i="3"/>
  <c r="R60" i="3"/>
  <c r="Q60" i="3"/>
  <c r="D60" i="3"/>
  <c r="C60" i="3"/>
  <c r="B60" i="3"/>
  <c r="T59" i="3"/>
  <c r="S59" i="3"/>
  <c r="U59" i="3" s="1"/>
  <c r="V59" i="3" s="1"/>
  <c r="Q59" i="3"/>
  <c r="R59" i="3" s="1"/>
  <c r="D59" i="3"/>
  <c r="C59" i="3"/>
  <c r="B59" i="3"/>
  <c r="T58" i="3"/>
  <c r="S58" i="3"/>
  <c r="Q58" i="3"/>
  <c r="D58" i="3"/>
  <c r="C58" i="3"/>
  <c r="B58" i="3"/>
  <c r="T57" i="3"/>
  <c r="U57" i="3" s="1"/>
  <c r="V57" i="3" s="1"/>
  <c r="S57" i="3"/>
  <c r="Q57" i="3"/>
  <c r="R57" i="3" s="1"/>
  <c r="D57" i="3"/>
  <c r="C57" i="3"/>
  <c r="B57" i="3"/>
  <c r="T56" i="3"/>
  <c r="S56" i="3"/>
  <c r="Q56" i="3"/>
  <c r="R56" i="3" s="1"/>
  <c r="D56" i="3"/>
  <c r="C56" i="3"/>
  <c r="B56" i="3"/>
  <c r="T55" i="3"/>
  <c r="S55" i="3"/>
  <c r="Q55" i="3"/>
  <c r="R55" i="3" s="1"/>
  <c r="D55" i="3"/>
  <c r="C55" i="3"/>
  <c r="B55" i="3"/>
  <c r="T54" i="3"/>
  <c r="U54" i="3" s="1"/>
  <c r="V54" i="3" s="1"/>
  <c r="S54" i="3"/>
  <c r="Q54" i="3"/>
  <c r="R54" i="3" s="1"/>
  <c r="D54" i="3"/>
  <c r="X54" i="3" s="1"/>
  <c r="C54" i="3"/>
  <c r="B54" i="3"/>
  <c r="T53" i="3"/>
  <c r="S53" i="3"/>
  <c r="W53" i="3" s="1"/>
  <c r="Q53" i="3"/>
  <c r="R53" i="3" s="1"/>
  <c r="D53" i="3"/>
  <c r="C53" i="3"/>
  <c r="B53" i="3"/>
  <c r="T52" i="3"/>
  <c r="U52" i="3" s="1"/>
  <c r="V52" i="3" s="1"/>
  <c r="S52" i="3"/>
  <c r="Q52" i="3"/>
  <c r="R52" i="3" s="1"/>
  <c r="D52" i="3"/>
  <c r="C52" i="3"/>
  <c r="B52" i="3"/>
  <c r="T51" i="3"/>
  <c r="S51" i="3"/>
  <c r="U51" i="3" s="1"/>
  <c r="V51" i="3" s="1"/>
  <c r="Q51" i="3"/>
  <c r="R51" i="3" s="1"/>
  <c r="D51" i="3"/>
  <c r="C51" i="3"/>
  <c r="B51" i="3"/>
  <c r="T50" i="3"/>
  <c r="S50" i="3"/>
  <c r="Q50" i="3"/>
  <c r="D50" i="3"/>
  <c r="C50" i="3"/>
  <c r="B50" i="3"/>
  <c r="T49" i="3"/>
  <c r="S49" i="3"/>
  <c r="Q49" i="3"/>
  <c r="R49" i="3" s="1"/>
  <c r="D49" i="3"/>
  <c r="C49" i="3"/>
  <c r="B49" i="3"/>
  <c r="T48" i="3"/>
  <c r="S48" i="3"/>
  <c r="Q48" i="3"/>
  <c r="R48" i="3" s="1"/>
  <c r="D48" i="3"/>
  <c r="C48" i="3"/>
  <c r="B48" i="3"/>
  <c r="T47" i="3"/>
  <c r="S47" i="3"/>
  <c r="Q47" i="3"/>
  <c r="D47" i="3"/>
  <c r="C47" i="3"/>
  <c r="B47" i="3"/>
  <c r="T46" i="3"/>
  <c r="U46" i="3" s="1"/>
  <c r="V46" i="3" s="1"/>
  <c r="S46" i="3"/>
  <c r="Q46" i="3"/>
  <c r="R46" i="3" s="1"/>
  <c r="D46" i="3"/>
  <c r="C46" i="3"/>
  <c r="B46" i="3"/>
  <c r="T45" i="3"/>
  <c r="S45" i="3"/>
  <c r="W45" i="3" s="1"/>
  <c r="Q45" i="3"/>
  <c r="R45" i="3" s="1"/>
  <c r="D45" i="3"/>
  <c r="C45" i="3"/>
  <c r="B45" i="3"/>
  <c r="T44" i="3"/>
  <c r="S44" i="3"/>
  <c r="Q44" i="3"/>
  <c r="R44" i="3" s="1"/>
  <c r="D44" i="3"/>
  <c r="X44" i="3" s="1"/>
  <c r="C44" i="3"/>
  <c r="B44" i="3"/>
  <c r="T43" i="3"/>
  <c r="S43" i="3"/>
  <c r="Q43" i="3"/>
  <c r="R43" i="3" s="1"/>
  <c r="D43" i="3"/>
  <c r="C43" i="3"/>
  <c r="B43" i="3"/>
  <c r="T42" i="3"/>
  <c r="S42" i="3"/>
  <c r="Q42" i="3"/>
  <c r="D42" i="3"/>
  <c r="C42" i="3"/>
  <c r="B42" i="3"/>
  <c r="T41" i="3"/>
  <c r="S41" i="3"/>
  <c r="Q41" i="3"/>
  <c r="R41" i="3" s="1"/>
  <c r="D41" i="3"/>
  <c r="W41" i="3" s="1"/>
  <c r="C41" i="3"/>
  <c r="B41" i="3"/>
  <c r="T40" i="3"/>
  <c r="S40" i="3"/>
  <c r="Q40" i="3"/>
  <c r="R40" i="3" s="1"/>
  <c r="D40" i="3"/>
  <c r="C40" i="3"/>
  <c r="B40" i="3"/>
  <c r="T39" i="3"/>
  <c r="U39" i="3" s="1"/>
  <c r="V39" i="3" s="1"/>
  <c r="S39" i="3"/>
  <c r="Q39" i="3"/>
  <c r="D39" i="3"/>
  <c r="C39" i="3"/>
  <c r="B39" i="3"/>
  <c r="T38" i="3"/>
  <c r="S38" i="3"/>
  <c r="Q38" i="3"/>
  <c r="R38" i="3" s="1"/>
  <c r="D38" i="3"/>
  <c r="C38" i="3"/>
  <c r="B38" i="3"/>
  <c r="T37" i="3"/>
  <c r="S37" i="3"/>
  <c r="Q37" i="3"/>
  <c r="R37" i="3" s="1"/>
  <c r="D37" i="3"/>
  <c r="C37" i="3"/>
  <c r="B37" i="3"/>
  <c r="T36" i="3"/>
  <c r="S36" i="3"/>
  <c r="Q36" i="3"/>
  <c r="R36" i="3" s="1"/>
  <c r="D36" i="3"/>
  <c r="C36" i="3"/>
  <c r="B36" i="3"/>
  <c r="T35" i="3"/>
  <c r="U35" i="3" s="1"/>
  <c r="V35" i="3" s="1"/>
  <c r="S35" i="3"/>
  <c r="Q35" i="3"/>
  <c r="D35" i="3"/>
  <c r="C35" i="3"/>
  <c r="B35" i="3"/>
  <c r="T34" i="3"/>
  <c r="S34" i="3"/>
  <c r="Q34" i="3"/>
  <c r="D34" i="3"/>
  <c r="C34" i="3"/>
  <c r="B34" i="3"/>
  <c r="T33" i="3"/>
  <c r="U33" i="3" s="1"/>
  <c r="V33" i="3" s="1"/>
  <c r="S33" i="3"/>
  <c r="Q33" i="3"/>
  <c r="R33" i="3" s="1"/>
  <c r="D33" i="3"/>
  <c r="W33" i="3" s="1"/>
  <c r="C33" i="3"/>
  <c r="B33" i="3"/>
  <c r="T32" i="3"/>
  <c r="S32" i="3"/>
  <c r="R32" i="3"/>
  <c r="Q32" i="3"/>
  <c r="D32" i="3"/>
  <c r="X32" i="3" s="1"/>
  <c r="C32" i="3"/>
  <c r="B32" i="3"/>
  <c r="T31" i="3"/>
  <c r="U31" i="3" s="1"/>
  <c r="V31" i="3" s="1"/>
  <c r="S31" i="3"/>
  <c r="R31" i="3"/>
  <c r="Q31" i="3"/>
  <c r="D31" i="3"/>
  <c r="C31" i="3"/>
  <c r="B31" i="3"/>
  <c r="T30" i="3"/>
  <c r="S30" i="3"/>
  <c r="Q30" i="3"/>
  <c r="R30" i="3" s="1"/>
  <c r="D30" i="3"/>
  <c r="W30" i="3" s="1"/>
  <c r="C30" i="3"/>
  <c r="B30" i="3"/>
  <c r="T29" i="3"/>
  <c r="S29" i="3"/>
  <c r="Q29" i="3"/>
  <c r="R29" i="3" s="1"/>
  <c r="D29" i="3"/>
  <c r="C29" i="3"/>
  <c r="B29" i="3"/>
  <c r="T28" i="3"/>
  <c r="S28" i="3"/>
  <c r="Q28" i="3"/>
  <c r="R28" i="3" s="1"/>
  <c r="D28" i="3"/>
  <c r="C28" i="3"/>
  <c r="B28" i="3"/>
  <c r="T27" i="3"/>
  <c r="S27" i="3"/>
  <c r="Q27" i="3"/>
  <c r="D27" i="3"/>
  <c r="C27" i="3"/>
  <c r="B27" i="3"/>
  <c r="T26" i="3"/>
  <c r="S26" i="3"/>
  <c r="Q26" i="3"/>
  <c r="R26" i="3" s="1"/>
  <c r="D26" i="3"/>
  <c r="C26" i="3"/>
  <c r="B26" i="3"/>
  <c r="T25" i="3"/>
  <c r="U25" i="3" s="1"/>
  <c r="V25" i="3" s="1"/>
  <c r="S25" i="3"/>
  <c r="Q25" i="3"/>
  <c r="R25" i="3" s="1"/>
  <c r="D25" i="3"/>
  <c r="C25" i="3"/>
  <c r="B25" i="3"/>
  <c r="T24" i="3"/>
  <c r="S24" i="3"/>
  <c r="Q24" i="3"/>
  <c r="R24" i="3" s="1"/>
  <c r="D24" i="3"/>
  <c r="C24" i="3"/>
  <c r="B24" i="3"/>
  <c r="T23" i="3"/>
  <c r="S23" i="3"/>
  <c r="Q23" i="3"/>
  <c r="R23" i="3" s="1"/>
  <c r="D23" i="3"/>
  <c r="C23" i="3"/>
  <c r="B23" i="3"/>
  <c r="T22" i="3"/>
  <c r="S22" i="3"/>
  <c r="R22" i="3"/>
  <c r="Q22" i="3"/>
  <c r="D22" i="3"/>
  <c r="C22" i="3"/>
  <c r="B22" i="3"/>
  <c r="T21" i="3"/>
  <c r="S21" i="3"/>
  <c r="Q21" i="3"/>
  <c r="R21" i="3" s="1"/>
  <c r="D21" i="3"/>
  <c r="C21" i="3"/>
  <c r="B21" i="3"/>
  <c r="T20" i="3"/>
  <c r="U20" i="3" s="1"/>
  <c r="V20" i="3" s="1"/>
  <c r="S20" i="3"/>
  <c r="Q20" i="3"/>
  <c r="R20" i="3" s="1"/>
  <c r="D20" i="3"/>
  <c r="C20" i="3"/>
  <c r="B20" i="3"/>
  <c r="T19" i="3"/>
  <c r="S19" i="3"/>
  <c r="Q19" i="3"/>
  <c r="D19" i="3"/>
  <c r="C19" i="3"/>
  <c r="B19" i="3"/>
  <c r="T18" i="3"/>
  <c r="U18" i="3" s="1"/>
  <c r="V18" i="3" s="1"/>
  <c r="S18" i="3"/>
  <c r="Q18" i="3"/>
  <c r="R18" i="3" s="1"/>
  <c r="D18" i="3"/>
  <c r="C18" i="3"/>
  <c r="B18" i="3"/>
  <c r="W17" i="3"/>
  <c r="T17" i="3"/>
  <c r="U17" i="3" s="1"/>
  <c r="V17" i="3" s="1"/>
  <c r="S17" i="3"/>
  <c r="Q17" i="3"/>
  <c r="R17" i="3" s="1"/>
  <c r="D17" i="3"/>
  <c r="C17" i="3"/>
  <c r="B17" i="3"/>
  <c r="T16" i="3"/>
  <c r="S16" i="3"/>
  <c r="R16" i="3"/>
  <c r="Q16" i="3"/>
  <c r="D16" i="3"/>
  <c r="C16" i="3"/>
  <c r="B16" i="3"/>
  <c r="T15" i="3"/>
  <c r="S15" i="3"/>
  <c r="Q15" i="3"/>
  <c r="D15" i="3"/>
  <c r="C15" i="3"/>
  <c r="B15" i="3"/>
  <c r="T14" i="3"/>
  <c r="U14" i="3" s="1"/>
  <c r="V14" i="3" s="1"/>
  <c r="S14" i="3"/>
  <c r="Q14" i="3"/>
  <c r="R14" i="3" s="1"/>
  <c r="D14" i="3"/>
  <c r="C14" i="3"/>
  <c r="B14" i="3"/>
  <c r="T13" i="3"/>
  <c r="S13" i="3"/>
  <c r="Q13" i="3"/>
  <c r="R13" i="3" s="1"/>
  <c r="D13" i="3"/>
  <c r="C13" i="3"/>
  <c r="B13" i="3"/>
  <c r="T12" i="3"/>
  <c r="S12" i="3"/>
  <c r="Q12" i="3"/>
  <c r="R12" i="3" s="1"/>
  <c r="D12" i="3"/>
  <c r="C12" i="3"/>
  <c r="B12" i="3"/>
  <c r="T11" i="3"/>
  <c r="U11" i="3" s="1"/>
  <c r="V11" i="3" s="1"/>
  <c r="S11" i="3"/>
  <c r="Q11" i="3"/>
  <c r="R11" i="3" s="1"/>
  <c r="D11" i="3"/>
  <c r="X11" i="3" s="1"/>
  <c r="C11" i="3"/>
  <c r="B11" i="3"/>
  <c r="T10" i="3"/>
  <c r="U10" i="3" s="1"/>
  <c r="V10" i="3" s="1"/>
  <c r="S10" i="3"/>
  <c r="Q10" i="3"/>
  <c r="R10" i="3" s="1"/>
  <c r="D10" i="3"/>
  <c r="C10" i="3"/>
  <c r="B10" i="3"/>
  <c r="T9" i="3"/>
  <c r="S9" i="3"/>
  <c r="Q9" i="3"/>
  <c r="D9" i="3"/>
  <c r="C9" i="3"/>
  <c r="B9" i="3"/>
  <c r="T8" i="3"/>
  <c r="S8" i="3"/>
  <c r="Q8" i="3"/>
  <c r="R8" i="3" s="1"/>
  <c r="D8" i="3"/>
  <c r="X8" i="3" s="1"/>
  <c r="C8" i="3"/>
  <c r="B8" i="3"/>
  <c r="T7" i="3"/>
  <c r="S7" i="3"/>
  <c r="Q7" i="3"/>
  <c r="D7" i="3"/>
  <c r="C7" i="3"/>
  <c r="B7" i="3"/>
  <c r="U6" i="3"/>
  <c r="V6" i="3" s="1"/>
  <c r="T6" i="3"/>
  <c r="S6" i="3"/>
  <c r="Q6" i="3"/>
  <c r="R6" i="3" s="1"/>
  <c r="D6" i="3"/>
  <c r="C6" i="3"/>
  <c r="B6" i="3"/>
  <c r="T5" i="3"/>
  <c r="S5" i="3"/>
  <c r="Q5" i="3"/>
  <c r="D5" i="3"/>
  <c r="W5" i="3" s="1"/>
  <c r="C5" i="3"/>
  <c r="B5" i="3"/>
  <c r="T4" i="3"/>
  <c r="S4" i="3"/>
  <c r="Q4" i="3"/>
  <c r="R4" i="3" s="1"/>
  <c r="D4" i="3"/>
  <c r="C4" i="3"/>
  <c r="B4" i="3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C2" i="2"/>
  <c r="H1" i="2"/>
  <c r="H6" i="2" s="1"/>
  <c r="U175" i="1"/>
  <c r="S175" i="1"/>
  <c r="X175" i="1" s="1"/>
  <c r="Q175" i="1"/>
  <c r="U174" i="1"/>
  <c r="S174" i="1"/>
  <c r="X174" i="1" s="1"/>
  <c r="Q174" i="1"/>
  <c r="U173" i="1"/>
  <c r="S173" i="1"/>
  <c r="Q173" i="1"/>
  <c r="U172" i="1"/>
  <c r="S172" i="1"/>
  <c r="X172" i="1" s="1"/>
  <c r="Q172" i="1"/>
  <c r="U171" i="1"/>
  <c r="S171" i="1"/>
  <c r="X171" i="1" s="1"/>
  <c r="Q171" i="1"/>
  <c r="U170" i="1"/>
  <c r="S170" i="1"/>
  <c r="X170" i="1" s="1"/>
  <c r="Q170" i="1"/>
  <c r="U169" i="1"/>
  <c r="S169" i="1"/>
  <c r="Q169" i="1"/>
  <c r="U168" i="1"/>
  <c r="V168" i="1" s="1"/>
  <c r="W168" i="1" s="1"/>
  <c r="S168" i="1"/>
  <c r="X168" i="1" s="1"/>
  <c r="Q168" i="1"/>
  <c r="U167" i="1"/>
  <c r="S167" i="1"/>
  <c r="X167" i="1" s="1"/>
  <c r="Q167" i="1"/>
  <c r="U166" i="1"/>
  <c r="S166" i="1"/>
  <c r="X166" i="1" s="1"/>
  <c r="Q166" i="1"/>
  <c r="U165" i="1"/>
  <c r="S165" i="1"/>
  <c r="X165" i="1" s="1"/>
  <c r="Q165" i="1"/>
  <c r="U164" i="1"/>
  <c r="S164" i="1"/>
  <c r="X164" i="1" s="1"/>
  <c r="Q164" i="1"/>
  <c r="U163" i="1"/>
  <c r="S163" i="1"/>
  <c r="X163" i="1" s="1"/>
  <c r="Q163" i="1"/>
  <c r="U162" i="1"/>
  <c r="S162" i="1"/>
  <c r="X162" i="1" s="1"/>
  <c r="Q162" i="1"/>
  <c r="U161" i="1"/>
  <c r="S161" i="1"/>
  <c r="X161" i="1" s="1"/>
  <c r="Q161" i="1"/>
  <c r="U160" i="1"/>
  <c r="S160" i="1"/>
  <c r="X160" i="1" s="1"/>
  <c r="Q160" i="1"/>
  <c r="U159" i="1"/>
  <c r="S159" i="1"/>
  <c r="X159" i="1" s="1"/>
  <c r="Q159" i="1"/>
  <c r="U158" i="1"/>
  <c r="S158" i="1"/>
  <c r="X158" i="1" s="1"/>
  <c r="Q158" i="1"/>
  <c r="U157" i="1"/>
  <c r="S157" i="1"/>
  <c r="X157" i="1" s="1"/>
  <c r="Q157" i="1"/>
  <c r="U156" i="1"/>
  <c r="S156" i="1"/>
  <c r="X156" i="1" s="1"/>
  <c r="R156" i="1"/>
  <c r="Q156" i="1"/>
  <c r="U155" i="1"/>
  <c r="S155" i="1"/>
  <c r="X155" i="1" s="1"/>
  <c r="Q155" i="1"/>
  <c r="U154" i="1"/>
  <c r="S154" i="1"/>
  <c r="X154" i="1" s="1"/>
  <c r="Q154" i="1"/>
  <c r="U153" i="1"/>
  <c r="V153" i="1" s="1"/>
  <c r="W153" i="1" s="1"/>
  <c r="S153" i="1"/>
  <c r="X153" i="1" s="1"/>
  <c r="Q153" i="1"/>
  <c r="U152" i="1"/>
  <c r="S152" i="1"/>
  <c r="X152" i="1" s="1"/>
  <c r="Q152" i="1"/>
  <c r="U151" i="1"/>
  <c r="S151" i="1"/>
  <c r="Q151" i="1"/>
  <c r="U150" i="1"/>
  <c r="S150" i="1"/>
  <c r="X150" i="1" s="1"/>
  <c r="Q150" i="1"/>
  <c r="U149" i="1"/>
  <c r="S149" i="1"/>
  <c r="X149" i="1" s="1"/>
  <c r="Q149" i="1"/>
  <c r="U148" i="1"/>
  <c r="S148" i="1"/>
  <c r="Q148" i="1"/>
  <c r="U147" i="1"/>
  <c r="S147" i="1"/>
  <c r="X147" i="1" s="1"/>
  <c r="Q147" i="1"/>
  <c r="U146" i="1"/>
  <c r="S146" i="1"/>
  <c r="X146" i="1" s="1"/>
  <c r="Q146" i="1"/>
  <c r="U145" i="1"/>
  <c r="V145" i="1" s="1"/>
  <c r="W145" i="1" s="1"/>
  <c r="S145" i="1"/>
  <c r="X145" i="1" s="1"/>
  <c r="Q145" i="1"/>
  <c r="U144" i="1"/>
  <c r="S144" i="1"/>
  <c r="X144" i="1" s="1"/>
  <c r="Q144" i="1"/>
  <c r="U143" i="1"/>
  <c r="S143" i="1"/>
  <c r="X143" i="1" s="1"/>
  <c r="Q143" i="1"/>
  <c r="U142" i="1"/>
  <c r="S142" i="1"/>
  <c r="X142" i="1" s="1"/>
  <c r="Q142" i="1"/>
  <c r="U141" i="1"/>
  <c r="S141" i="1"/>
  <c r="X141" i="1" s="1"/>
  <c r="Q141" i="1"/>
  <c r="U140" i="1"/>
  <c r="S140" i="1"/>
  <c r="X140" i="1" s="1"/>
  <c r="Q140" i="1"/>
  <c r="U139" i="1"/>
  <c r="S139" i="1"/>
  <c r="X139" i="1" s="1"/>
  <c r="Q139" i="1"/>
  <c r="U138" i="1"/>
  <c r="S138" i="1"/>
  <c r="X138" i="1" s="1"/>
  <c r="Q138" i="1"/>
  <c r="U137" i="1"/>
  <c r="S137" i="1"/>
  <c r="X137" i="1" s="1"/>
  <c r="Q137" i="1"/>
  <c r="U136" i="1"/>
  <c r="S136" i="1"/>
  <c r="X136" i="1" s="1"/>
  <c r="Q136" i="1"/>
  <c r="U135" i="1"/>
  <c r="S135" i="1"/>
  <c r="X135" i="1" s="1"/>
  <c r="Q135" i="1"/>
  <c r="U134" i="1"/>
  <c r="S134" i="1"/>
  <c r="X134" i="1" s="1"/>
  <c r="Q134" i="1"/>
  <c r="U133" i="1"/>
  <c r="S133" i="1"/>
  <c r="X133" i="1" s="1"/>
  <c r="Q133" i="1"/>
  <c r="U132" i="1"/>
  <c r="S132" i="1"/>
  <c r="X132" i="1" s="1"/>
  <c r="Q132" i="1"/>
  <c r="U131" i="1"/>
  <c r="S131" i="1"/>
  <c r="X131" i="1" s="1"/>
  <c r="Q131" i="1"/>
  <c r="U130" i="1"/>
  <c r="S130" i="1"/>
  <c r="X130" i="1" s="1"/>
  <c r="Q130" i="1"/>
  <c r="U129" i="1"/>
  <c r="S129" i="1"/>
  <c r="X129" i="1" s="1"/>
  <c r="Q129" i="1"/>
  <c r="U128" i="1"/>
  <c r="S128" i="1"/>
  <c r="X128" i="1" s="1"/>
  <c r="Q128" i="1"/>
  <c r="U127" i="1"/>
  <c r="S127" i="1"/>
  <c r="X127" i="1" s="1"/>
  <c r="Q127" i="1"/>
  <c r="Y127" i="1" s="1"/>
  <c r="U126" i="1"/>
  <c r="S126" i="1"/>
  <c r="X126" i="1" s="1"/>
  <c r="Q126" i="1"/>
  <c r="U125" i="1"/>
  <c r="S125" i="1"/>
  <c r="X125" i="1" s="1"/>
  <c r="Q125" i="1"/>
  <c r="U124" i="1"/>
  <c r="S124" i="1"/>
  <c r="X124" i="1" s="1"/>
  <c r="Q124" i="1"/>
  <c r="U123" i="1"/>
  <c r="S123" i="1"/>
  <c r="X123" i="1" s="1"/>
  <c r="Q123" i="1"/>
  <c r="U122" i="1"/>
  <c r="S122" i="1"/>
  <c r="X122" i="1" s="1"/>
  <c r="Q122" i="1"/>
  <c r="U121" i="1"/>
  <c r="S121" i="1"/>
  <c r="X121" i="1" s="1"/>
  <c r="Q121" i="1"/>
  <c r="U120" i="1"/>
  <c r="S120" i="1"/>
  <c r="X120" i="1" s="1"/>
  <c r="Q120" i="1"/>
  <c r="U119" i="1"/>
  <c r="S119" i="1"/>
  <c r="X119" i="1" s="1"/>
  <c r="Q119" i="1"/>
  <c r="U118" i="1"/>
  <c r="S118" i="1"/>
  <c r="X118" i="1" s="1"/>
  <c r="Q118" i="1"/>
  <c r="U117" i="1"/>
  <c r="S117" i="1"/>
  <c r="X117" i="1" s="1"/>
  <c r="Q117" i="1"/>
  <c r="U116" i="1"/>
  <c r="S116" i="1"/>
  <c r="X116" i="1" s="1"/>
  <c r="Q116" i="1"/>
  <c r="U115" i="1"/>
  <c r="S115" i="1"/>
  <c r="X115" i="1" s="1"/>
  <c r="Q115" i="1"/>
  <c r="U114" i="1"/>
  <c r="S114" i="1"/>
  <c r="X114" i="1" s="1"/>
  <c r="Q114" i="1"/>
  <c r="U113" i="1"/>
  <c r="S113" i="1"/>
  <c r="X113" i="1" s="1"/>
  <c r="Q113" i="1"/>
  <c r="U112" i="1"/>
  <c r="S112" i="1"/>
  <c r="X112" i="1" s="1"/>
  <c r="Q112" i="1"/>
  <c r="U111" i="1"/>
  <c r="S111" i="1"/>
  <c r="X111" i="1" s="1"/>
  <c r="Q111" i="1"/>
  <c r="U110" i="1"/>
  <c r="S110" i="1"/>
  <c r="X110" i="1" s="1"/>
  <c r="Q110" i="1"/>
  <c r="U109" i="1"/>
  <c r="S109" i="1"/>
  <c r="X109" i="1" s="1"/>
  <c r="Q109" i="1"/>
  <c r="U108" i="1"/>
  <c r="S108" i="1"/>
  <c r="X108" i="1" s="1"/>
  <c r="Q108" i="1"/>
  <c r="U107" i="1"/>
  <c r="S107" i="1"/>
  <c r="X107" i="1" s="1"/>
  <c r="Q107" i="1"/>
  <c r="U106" i="1"/>
  <c r="S106" i="1"/>
  <c r="X106" i="1" s="1"/>
  <c r="Q106" i="1"/>
  <c r="U105" i="1"/>
  <c r="S105" i="1"/>
  <c r="X105" i="1" s="1"/>
  <c r="Q105" i="1"/>
  <c r="U104" i="1"/>
  <c r="S104" i="1"/>
  <c r="X104" i="1" s="1"/>
  <c r="Q104" i="1"/>
  <c r="U103" i="1"/>
  <c r="S103" i="1"/>
  <c r="X103" i="1" s="1"/>
  <c r="Q103" i="1"/>
  <c r="U102" i="1"/>
  <c r="S102" i="1"/>
  <c r="X102" i="1" s="1"/>
  <c r="Q102" i="1"/>
  <c r="U101" i="1"/>
  <c r="S101" i="1"/>
  <c r="X101" i="1" s="1"/>
  <c r="Q101" i="1"/>
  <c r="U100" i="1"/>
  <c r="S100" i="1"/>
  <c r="X100" i="1" s="1"/>
  <c r="Q100" i="1"/>
  <c r="U99" i="1"/>
  <c r="S99" i="1"/>
  <c r="X99" i="1" s="1"/>
  <c r="Q99" i="1"/>
  <c r="U98" i="1"/>
  <c r="S98" i="1"/>
  <c r="X98" i="1" s="1"/>
  <c r="Q98" i="1"/>
  <c r="U97" i="1"/>
  <c r="S97" i="1"/>
  <c r="X97" i="1" s="1"/>
  <c r="Q97" i="1"/>
  <c r="U96" i="1"/>
  <c r="S96" i="1"/>
  <c r="X96" i="1" s="1"/>
  <c r="Q96" i="1"/>
  <c r="U95" i="1"/>
  <c r="S95" i="1"/>
  <c r="X95" i="1" s="1"/>
  <c r="Q95" i="1"/>
  <c r="U94" i="1"/>
  <c r="S94" i="1"/>
  <c r="X94" i="1" s="1"/>
  <c r="Q94" i="1"/>
  <c r="U93" i="1"/>
  <c r="S93" i="1"/>
  <c r="X93" i="1" s="1"/>
  <c r="Q93" i="1"/>
  <c r="U92" i="1"/>
  <c r="S92" i="1"/>
  <c r="X92" i="1" s="1"/>
  <c r="Q92" i="1"/>
  <c r="U91" i="1"/>
  <c r="S91" i="1"/>
  <c r="X91" i="1" s="1"/>
  <c r="Q91" i="1"/>
  <c r="U90" i="1"/>
  <c r="S90" i="1"/>
  <c r="X90" i="1" s="1"/>
  <c r="Q90" i="1"/>
  <c r="U89" i="1"/>
  <c r="S89" i="1"/>
  <c r="X89" i="1" s="1"/>
  <c r="Q89" i="1"/>
  <c r="U88" i="1"/>
  <c r="S88" i="1"/>
  <c r="X88" i="1" s="1"/>
  <c r="Q88" i="1"/>
  <c r="U87" i="1"/>
  <c r="S87" i="1"/>
  <c r="X87" i="1" s="1"/>
  <c r="Q87" i="1"/>
  <c r="U86" i="1"/>
  <c r="S86" i="1"/>
  <c r="X86" i="1" s="1"/>
  <c r="Q86" i="1"/>
  <c r="U85" i="1"/>
  <c r="S85" i="1"/>
  <c r="X85" i="1" s="1"/>
  <c r="Q85" i="1"/>
  <c r="U84" i="1"/>
  <c r="S84" i="1"/>
  <c r="X84" i="1" s="1"/>
  <c r="Q84" i="1"/>
  <c r="U83" i="1"/>
  <c r="S83" i="1"/>
  <c r="X83" i="1" s="1"/>
  <c r="Q83" i="1"/>
  <c r="U82" i="1"/>
  <c r="S82" i="1"/>
  <c r="X82" i="1" s="1"/>
  <c r="Q82" i="1"/>
  <c r="U81" i="1"/>
  <c r="S81" i="1"/>
  <c r="X81" i="1" s="1"/>
  <c r="Q81" i="1"/>
  <c r="U80" i="1"/>
  <c r="S80" i="1"/>
  <c r="X80" i="1" s="1"/>
  <c r="Q80" i="1"/>
  <c r="U79" i="1"/>
  <c r="S79" i="1"/>
  <c r="X79" i="1" s="1"/>
  <c r="Q79" i="1"/>
  <c r="U78" i="1"/>
  <c r="S78" i="1"/>
  <c r="X78" i="1" s="1"/>
  <c r="Q78" i="1"/>
  <c r="U77" i="1"/>
  <c r="S77" i="1"/>
  <c r="X77" i="1" s="1"/>
  <c r="Q77" i="1"/>
  <c r="U76" i="1"/>
  <c r="S76" i="1"/>
  <c r="X76" i="1" s="1"/>
  <c r="Q76" i="1"/>
  <c r="U75" i="1"/>
  <c r="S75" i="1"/>
  <c r="X75" i="1" s="1"/>
  <c r="Q75" i="1"/>
  <c r="U74" i="1"/>
  <c r="S74" i="1"/>
  <c r="X74" i="1" s="1"/>
  <c r="Q74" i="1"/>
  <c r="U73" i="1"/>
  <c r="S73" i="1"/>
  <c r="X73" i="1" s="1"/>
  <c r="Q73" i="1"/>
  <c r="U72" i="1"/>
  <c r="S72" i="1"/>
  <c r="X72" i="1" s="1"/>
  <c r="Q72" i="1"/>
  <c r="U71" i="1"/>
  <c r="S71" i="1"/>
  <c r="X71" i="1" s="1"/>
  <c r="Q71" i="1"/>
  <c r="U70" i="1"/>
  <c r="S70" i="1"/>
  <c r="X70" i="1" s="1"/>
  <c r="Q70" i="1"/>
  <c r="U69" i="1"/>
  <c r="S69" i="1"/>
  <c r="X69" i="1" s="1"/>
  <c r="Q69" i="1"/>
  <c r="U68" i="1"/>
  <c r="S68" i="1"/>
  <c r="X68" i="1" s="1"/>
  <c r="Q68" i="1"/>
  <c r="U67" i="1"/>
  <c r="S67" i="1"/>
  <c r="X67" i="1" s="1"/>
  <c r="Q67" i="1"/>
  <c r="U66" i="1"/>
  <c r="S66" i="1"/>
  <c r="X66" i="1" s="1"/>
  <c r="Q66" i="1"/>
  <c r="U65" i="1"/>
  <c r="S65" i="1"/>
  <c r="X65" i="1" s="1"/>
  <c r="Q65" i="1"/>
  <c r="U64" i="1"/>
  <c r="S64" i="1"/>
  <c r="X64" i="1" s="1"/>
  <c r="Q64" i="1"/>
  <c r="U63" i="1"/>
  <c r="S63" i="1"/>
  <c r="X63" i="1" s="1"/>
  <c r="Q63" i="1"/>
  <c r="U62" i="1"/>
  <c r="S62" i="1"/>
  <c r="X62" i="1" s="1"/>
  <c r="Q62" i="1"/>
  <c r="U61" i="1"/>
  <c r="S61" i="1"/>
  <c r="X61" i="1" s="1"/>
  <c r="Q61" i="1"/>
  <c r="U60" i="1"/>
  <c r="S60" i="1"/>
  <c r="X60" i="1" s="1"/>
  <c r="Q60" i="1"/>
  <c r="U59" i="1"/>
  <c r="S59" i="1"/>
  <c r="X59" i="1" s="1"/>
  <c r="Q59" i="1"/>
  <c r="U58" i="1"/>
  <c r="S58" i="1"/>
  <c r="X58" i="1" s="1"/>
  <c r="Q58" i="1"/>
  <c r="U57" i="1"/>
  <c r="S57" i="1"/>
  <c r="X57" i="1" s="1"/>
  <c r="Q57" i="1"/>
  <c r="U56" i="1"/>
  <c r="S56" i="1"/>
  <c r="X56" i="1" s="1"/>
  <c r="Q56" i="1"/>
  <c r="U55" i="1"/>
  <c r="S55" i="1"/>
  <c r="X55" i="1" s="1"/>
  <c r="Q55" i="1"/>
  <c r="U54" i="1"/>
  <c r="S54" i="1"/>
  <c r="X54" i="1" s="1"/>
  <c r="Q54" i="1"/>
  <c r="U53" i="1"/>
  <c r="S53" i="1"/>
  <c r="X53" i="1" s="1"/>
  <c r="Q53" i="1"/>
  <c r="U52" i="1"/>
  <c r="S52" i="1"/>
  <c r="X52" i="1" s="1"/>
  <c r="Q52" i="1"/>
  <c r="U51" i="1"/>
  <c r="S51" i="1"/>
  <c r="X51" i="1" s="1"/>
  <c r="Q51" i="1"/>
  <c r="U50" i="1"/>
  <c r="S50" i="1"/>
  <c r="X50" i="1" s="1"/>
  <c r="Q50" i="1"/>
  <c r="U49" i="1"/>
  <c r="S49" i="1"/>
  <c r="X49" i="1" s="1"/>
  <c r="Q49" i="1"/>
  <c r="U48" i="1"/>
  <c r="S48" i="1"/>
  <c r="X48" i="1" s="1"/>
  <c r="Q48" i="1"/>
  <c r="U47" i="1"/>
  <c r="S47" i="1"/>
  <c r="X47" i="1" s="1"/>
  <c r="Q47" i="1"/>
  <c r="U46" i="1"/>
  <c r="S46" i="1"/>
  <c r="X46" i="1" s="1"/>
  <c r="Q46" i="1"/>
  <c r="U45" i="1"/>
  <c r="S45" i="1"/>
  <c r="X45" i="1" s="1"/>
  <c r="Q45" i="1"/>
  <c r="U44" i="1"/>
  <c r="S44" i="1"/>
  <c r="X44" i="1" s="1"/>
  <c r="Q44" i="1"/>
  <c r="U43" i="1"/>
  <c r="S43" i="1"/>
  <c r="X43" i="1" s="1"/>
  <c r="Q43" i="1"/>
  <c r="U42" i="1"/>
  <c r="S42" i="1"/>
  <c r="X42" i="1" s="1"/>
  <c r="Q42" i="1"/>
  <c r="U41" i="1"/>
  <c r="S41" i="1"/>
  <c r="X41" i="1" s="1"/>
  <c r="Q41" i="1"/>
  <c r="U40" i="1"/>
  <c r="S40" i="1"/>
  <c r="X40" i="1" s="1"/>
  <c r="Q40" i="1"/>
  <c r="U39" i="1"/>
  <c r="S39" i="1"/>
  <c r="X39" i="1" s="1"/>
  <c r="Q39" i="1"/>
  <c r="U38" i="1"/>
  <c r="S38" i="1"/>
  <c r="X38" i="1" s="1"/>
  <c r="Q38" i="1"/>
  <c r="U37" i="1"/>
  <c r="S37" i="1"/>
  <c r="X37" i="1" s="1"/>
  <c r="Q37" i="1"/>
  <c r="U36" i="1"/>
  <c r="S36" i="1"/>
  <c r="X36" i="1" s="1"/>
  <c r="Q36" i="1"/>
  <c r="U35" i="1"/>
  <c r="S35" i="1"/>
  <c r="X35" i="1" s="1"/>
  <c r="Q35" i="1"/>
  <c r="U34" i="1"/>
  <c r="S34" i="1"/>
  <c r="X34" i="1" s="1"/>
  <c r="Q34" i="1"/>
  <c r="U33" i="1"/>
  <c r="S33" i="1"/>
  <c r="X33" i="1" s="1"/>
  <c r="Q33" i="1"/>
  <c r="U32" i="1"/>
  <c r="S32" i="1"/>
  <c r="X32" i="1" s="1"/>
  <c r="Q32" i="1"/>
  <c r="U31" i="1"/>
  <c r="S31" i="1"/>
  <c r="X31" i="1" s="1"/>
  <c r="Q31" i="1"/>
  <c r="U30" i="1"/>
  <c r="S30" i="1"/>
  <c r="X30" i="1" s="1"/>
  <c r="Q30" i="1"/>
  <c r="U29" i="1"/>
  <c r="S29" i="1"/>
  <c r="X29" i="1" s="1"/>
  <c r="Q29" i="1"/>
  <c r="U28" i="1"/>
  <c r="S28" i="1"/>
  <c r="X28" i="1" s="1"/>
  <c r="Q28" i="1"/>
  <c r="U27" i="1"/>
  <c r="S27" i="1"/>
  <c r="X27" i="1" s="1"/>
  <c r="Q27" i="1"/>
  <c r="U26" i="1"/>
  <c r="S26" i="1"/>
  <c r="X26" i="1" s="1"/>
  <c r="Q26" i="1"/>
  <c r="U25" i="1"/>
  <c r="S25" i="1"/>
  <c r="X25" i="1" s="1"/>
  <c r="Q25" i="1"/>
  <c r="U24" i="1"/>
  <c r="S24" i="1"/>
  <c r="X24" i="1" s="1"/>
  <c r="Q24" i="1"/>
  <c r="U23" i="1"/>
  <c r="S23" i="1"/>
  <c r="X23" i="1" s="1"/>
  <c r="Q23" i="1"/>
  <c r="U22" i="1"/>
  <c r="S22" i="1"/>
  <c r="X22" i="1" s="1"/>
  <c r="Q22" i="1"/>
  <c r="U21" i="1"/>
  <c r="S21" i="1"/>
  <c r="X21" i="1" s="1"/>
  <c r="Q21" i="1"/>
  <c r="U20" i="1"/>
  <c r="S20" i="1"/>
  <c r="X20" i="1" s="1"/>
  <c r="Q20" i="1"/>
  <c r="U19" i="1"/>
  <c r="S19" i="1"/>
  <c r="X19" i="1" s="1"/>
  <c r="Q19" i="1"/>
  <c r="U18" i="1"/>
  <c r="S18" i="1"/>
  <c r="X18" i="1" s="1"/>
  <c r="Q18" i="1"/>
  <c r="U17" i="1"/>
  <c r="S17" i="1"/>
  <c r="X17" i="1" s="1"/>
  <c r="Q17" i="1"/>
  <c r="T17" i="1" s="1"/>
  <c r="U16" i="1"/>
  <c r="S16" i="1"/>
  <c r="X16" i="1" s="1"/>
  <c r="Q16" i="1"/>
  <c r="T16" i="1" s="1"/>
  <c r="U15" i="1"/>
  <c r="S15" i="1"/>
  <c r="X15" i="1" s="1"/>
  <c r="Q15" i="1"/>
  <c r="T15" i="1" s="1"/>
  <c r="U14" i="1"/>
  <c r="S14" i="1"/>
  <c r="X14" i="1" s="1"/>
  <c r="Q14" i="1"/>
  <c r="T14" i="1" s="1"/>
  <c r="U13" i="1"/>
  <c r="S13" i="1"/>
  <c r="X13" i="1" s="1"/>
  <c r="Q13" i="1"/>
  <c r="T13" i="1" s="1"/>
  <c r="U12" i="1"/>
  <c r="S12" i="1"/>
  <c r="X12" i="1" s="1"/>
  <c r="Q12" i="1"/>
  <c r="T12" i="1" s="1"/>
  <c r="U11" i="1"/>
  <c r="S11" i="1"/>
  <c r="X11" i="1" s="1"/>
  <c r="Q11" i="1"/>
  <c r="T11" i="1" s="1"/>
  <c r="U10" i="1"/>
  <c r="S10" i="1"/>
  <c r="X10" i="1" s="1"/>
  <c r="Q10" i="1"/>
  <c r="T10" i="1" s="1"/>
  <c r="U9" i="1"/>
  <c r="S9" i="1"/>
  <c r="X9" i="1" s="1"/>
  <c r="Q9" i="1"/>
  <c r="T9" i="1" s="1"/>
  <c r="U8" i="1"/>
  <c r="S8" i="1"/>
  <c r="X8" i="1" s="1"/>
  <c r="Q8" i="1"/>
  <c r="T8" i="1" s="1"/>
  <c r="U7" i="1"/>
  <c r="S7" i="1"/>
  <c r="X7" i="1" s="1"/>
  <c r="Q7" i="1"/>
  <c r="T7" i="1" s="1"/>
  <c r="U6" i="1"/>
  <c r="S6" i="1"/>
  <c r="X6" i="1" s="1"/>
  <c r="Q6" i="1"/>
  <c r="V172" i="1" l="1"/>
  <c r="W172" i="1" s="1"/>
  <c r="V100" i="1"/>
  <c r="W100" i="1" s="1"/>
  <c r="V82" i="1"/>
  <c r="W82" i="1" s="1"/>
  <c r="X31" i="3"/>
  <c r="V30" i="1"/>
  <c r="W30" i="1" s="1"/>
  <c r="V112" i="1"/>
  <c r="W112" i="1" s="1"/>
  <c r="R28" i="1"/>
  <c r="Y41" i="1"/>
  <c r="Y112" i="1"/>
  <c r="Y120" i="1"/>
  <c r="Y125" i="1"/>
  <c r="R130" i="1"/>
  <c r="Y143" i="1"/>
  <c r="Y164" i="1"/>
  <c r="R7" i="1"/>
  <c r="R15" i="1"/>
  <c r="R23" i="1"/>
  <c r="Y31" i="1"/>
  <c r="Y36" i="1"/>
  <c r="V109" i="1"/>
  <c r="W109" i="1" s="1"/>
  <c r="R120" i="1"/>
  <c r="V122" i="1"/>
  <c r="W122" i="1" s="1"/>
  <c r="Y133" i="1"/>
  <c r="Y154" i="1"/>
  <c r="Y159" i="1"/>
  <c r="Y167" i="1"/>
  <c r="R138" i="1"/>
  <c r="Y151" i="1"/>
  <c r="R10" i="1"/>
  <c r="R18" i="1"/>
  <c r="R26" i="1"/>
  <c r="Y39" i="1"/>
  <c r="R123" i="1"/>
  <c r="Y128" i="1"/>
  <c r="Y136" i="1"/>
  <c r="Y141" i="1"/>
  <c r="Y149" i="1"/>
  <c r="Y162" i="1"/>
  <c r="Y170" i="1"/>
  <c r="R20" i="1"/>
  <c r="Y29" i="1"/>
  <c r="R24" i="1"/>
  <c r="Y32" i="1"/>
  <c r="Y37" i="1"/>
  <c r="Y42" i="1"/>
  <c r="Y108" i="1"/>
  <c r="Y116" i="1"/>
  <c r="R121" i="1"/>
  <c r="R134" i="1"/>
  <c r="V141" i="1"/>
  <c r="W141" i="1" s="1"/>
  <c r="Y147" i="1"/>
  <c r="V149" i="1"/>
  <c r="W149" i="1" s="1"/>
  <c r="Y155" i="1"/>
  <c r="Y160" i="1"/>
  <c r="Y168" i="1"/>
  <c r="R12" i="1"/>
  <c r="R105" i="1"/>
  <c r="Y152" i="1"/>
  <c r="Y157" i="1"/>
  <c r="R8" i="1"/>
  <c r="R16" i="1"/>
  <c r="R11" i="1"/>
  <c r="R19" i="1"/>
  <c r="R27" i="1"/>
  <c r="Y40" i="1"/>
  <c r="Y111" i="1"/>
  <c r="Y119" i="1"/>
  <c r="Y124" i="1"/>
  <c r="Y129" i="1"/>
  <c r="Y163" i="1"/>
  <c r="Y171" i="1"/>
  <c r="W9" i="3"/>
  <c r="W31" i="3"/>
  <c r="Y34" i="1"/>
  <c r="R126" i="1"/>
  <c r="R131" i="1"/>
  <c r="Y165" i="1"/>
  <c r="Y173" i="1"/>
  <c r="R6" i="1"/>
  <c r="R14" i="1"/>
  <c r="R22" i="1"/>
  <c r="Y30" i="1"/>
  <c r="Y35" i="1"/>
  <c r="Y106" i="1"/>
  <c r="R114" i="1"/>
  <c r="R127" i="1"/>
  <c r="Y132" i="1"/>
  <c r="Y145" i="1"/>
  <c r="Y153" i="1"/>
  <c r="Y166" i="1"/>
  <c r="Y174" i="1"/>
  <c r="W26" i="3"/>
  <c r="W40" i="3"/>
  <c r="Y33" i="1"/>
  <c r="R13" i="1"/>
  <c r="R21" i="1"/>
  <c r="R113" i="1"/>
  <c r="Y138" i="1"/>
  <c r="Y144" i="1"/>
  <c r="R9" i="1"/>
  <c r="R17" i="1"/>
  <c r="R25" i="1"/>
  <c r="Y38" i="1"/>
  <c r="V45" i="1"/>
  <c r="W45" i="1" s="1"/>
  <c r="R109" i="1"/>
  <c r="R117" i="1"/>
  <c r="Y122" i="1"/>
  <c r="V129" i="1"/>
  <c r="W129" i="1" s="1"/>
  <c r="R135" i="1"/>
  <c r="Y140" i="1"/>
  <c r="Y148" i="1"/>
  <c r="Y156" i="1"/>
  <c r="Y161" i="1"/>
  <c r="V163" i="1"/>
  <c r="W163" i="1" s="1"/>
  <c r="Y169" i="1"/>
  <c r="V126" i="1"/>
  <c r="W126" i="1" s="1"/>
  <c r="V158" i="1"/>
  <c r="W158" i="1" s="1"/>
  <c r="V37" i="1"/>
  <c r="W37" i="1" s="1"/>
  <c r="Y114" i="1"/>
  <c r="R157" i="1"/>
  <c r="W11" i="3"/>
  <c r="W15" i="3"/>
  <c r="W43" i="3"/>
  <c r="W24" i="3"/>
  <c r="W34" i="3"/>
  <c r="X96" i="3"/>
  <c r="V155" i="1"/>
  <c r="W155" i="1" s="1"/>
  <c r="W19" i="3"/>
  <c r="W104" i="3"/>
  <c r="Y105" i="1"/>
  <c r="V115" i="1"/>
  <c r="W115" i="1" s="1"/>
  <c r="R128" i="1"/>
  <c r="V150" i="1"/>
  <c r="W150" i="1" s="1"/>
  <c r="V160" i="1"/>
  <c r="W160" i="1" s="1"/>
  <c r="X9" i="3"/>
  <c r="W32" i="3"/>
  <c r="X66" i="3"/>
  <c r="W75" i="3"/>
  <c r="R106" i="1"/>
  <c r="R141" i="1"/>
  <c r="V166" i="1"/>
  <c r="W166" i="1" s="1"/>
  <c r="R169" i="1"/>
  <c r="X39" i="3"/>
  <c r="W56" i="3"/>
  <c r="X106" i="3"/>
  <c r="V51" i="1"/>
  <c r="W51" i="1" s="1"/>
  <c r="V128" i="1"/>
  <c r="W128" i="1" s="1"/>
  <c r="R136" i="1"/>
  <c r="V67" i="1"/>
  <c r="W67" i="1" s="1"/>
  <c r="Y131" i="1"/>
  <c r="V136" i="1"/>
  <c r="W136" i="1" s="1"/>
  <c r="V154" i="1"/>
  <c r="W154" i="1" s="1"/>
  <c r="X15" i="3"/>
  <c r="W60" i="3"/>
  <c r="X105" i="3"/>
  <c r="W106" i="3"/>
  <c r="H30" i="2"/>
  <c r="I30" i="2" s="1"/>
  <c r="J30" i="2" s="1"/>
  <c r="M30" i="2" s="1"/>
  <c r="X38" i="3"/>
  <c r="W98" i="3"/>
  <c r="V9" i="1"/>
  <c r="W9" i="1" s="1"/>
  <c r="V17" i="1"/>
  <c r="W17" i="1" s="1"/>
  <c r="V25" i="1"/>
  <c r="W25" i="1" s="1"/>
  <c r="V105" i="1"/>
  <c r="W105" i="1" s="1"/>
  <c r="V114" i="1"/>
  <c r="W114" i="1" s="1"/>
  <c r="V116" i="1"/>
  <c r="W116" i="1" s="1"/>
  <c r="V125" i="1"/>
  <c r="W125" i="1" s="1"/>
  <c r="R171" i="1"/>
  <c r="X5" i="3"/>
  <c r="U43" i="3"/>
  <c r="V43" i="3" s="1"/>
  <c r="X47" i="3"/>
  <c r="U49" i="3"/>
  <c r="V49" i="3" s="1"/>
  <c r="U58" i="3"/>
  <c r="V58" i="3" s="1"/>
  <c r="W68" i="3"/>
  <c r="U102" i="3"/>
  <c r="V102" i="3" s="1"/>
  <c r="R5" i="3"/>
  <c r="X10" i="3"/>
  <c r="U12" i="3"/>
  <c r="V12" i="3" s="1"/>
  <c r="X16" i="3"/>
  <c r="U24" i="3"/>
  <c r="V24" i="3" s="1"/>
  <c r="W27" i="3"/>
  <c r="W28" i="3"/>
  <c r="R47" i="3"/>
  <c r="W48" i="3"/>
  <c r="W57" i="3"/>
  <c r="X60" i="3"/>
  <c r="U62" i="3"/>
  <c r="V62" i="3" s="1"/>
  <c r="W67" i="3"/>
  <c r="W73" i="3"/>
  <c r="X82" i="3"/>
  <c r="X95" i="3"/>
  <c r="R96" i="3"/>
  <c r="U97" i="3"/>
  <c r="V97" i="3" s="1"/>
  <c r="W101" i="3"/>
  <c r="V35" i="1"/>
  <c r="W35" i="1" s="1"/>
  <c r="V40" i="1"/>
  <c r="W40" i="1" s="1"/>
  <c r="R108" i="1"/>
  <c r="R122" i="1"/>
  <c r="Y123" i="1"/>
  <c r="Y134" i="1"/>
  <c r="V146" i="1"/>
  <c r="W146" i="1" s="1"/>
  <c r="V164" i="1"/>
  <c r="W164" i="1" s="1"/>
  <c r="U5" i="3"/>
  <c r="V5" i="3" s="1"/>
  <c r="W35" i="3"/>
  <c r="U41" i="3"/>
  <c r="V41" i="3" s="1"/>
  <c r="W82" i="3"/>
  <c r="W91" i="3"/>
  <c r="R95" i="3"/>
  <c r="W96" i="3"/>
  <c r="X104" i="3"/>
  <c r="V162" i="1"/>
  <c r="W162" i="1" s="1"/>
  <c r="V171" i="1"/>
  <c r="W171" i="1" s="1"/>
  <c r="V47" i="1"/>
  <c r="W47" i="1" s="1"/>
  <c r="V13" i="1"/>
  <c r="W13" i="1" s="1"/>
  <c r="R111" i="1"/>
  <c r="V137" i="1"/>
  <c r="W137" i="1" s="1"/>
  <c r="R165" i="1"/>
  <c r="V167" i="1"/>
  <c r="W167" i="1" s="1"/>
  <c r="U4" i="3"/>
  <c r="V4" i="3" s="1"/>
  <c r="R15" i="3"/>
  <c r="U22" i="3"/>
  <c r="V22" i="3" s="1"/>
  <c r="U27" i="3"/>
  <c r="V27" i="3" s="1"/>
  <c r="U40" i="3"/>
  <c r="V40" i="3" s="1"/>
  <c r="U56" i="3"/>
  <c r="V56" i="3" s="1"/>
  <c r="U66" i="3"/>
  <c r="V66" i="3" s="1"/>
  <c r="X79" i="3"/>
  <c r="X103" i="3"/>
  <c r="U106" i="3"/>
  <c r="V106" i="3" s="1"/>
  <c r="V21" i="1"/>
  <c r="W21" i="1" s="1"/>
  <c r="V16" i="1"/>
  <c r="W16" i="1" s="1"/>
  <c r="V24" i="1"/>
  <c r="W24" i="1" s="1"/>
  <c r="V43" i="1"/>
  <c r="W43" i="1" s="1"/>
  <c r="V106" i="1"/>
  <c r="W106" i="1" s="1"/>
  <c r="V124" i="1"/>
  <c r="W124" i="1" s="1"/>
  <c r="R129" i="1"/>
  <c r="V135" i="1"/>
  <c r="W135" i="1" s="1"/>
  <c r="R140" i="1"/>
  <c r="V147" i="1"/>
  <c r="W147" i="1" s="1"/>
  <c r="V156" i="1"/>
  <c r="W156" i="1" s="1"/>
  <c r="U9" i="3"/>
  <c r="V9" i="3" s="1"/>
  <c r="W44" i="3"/>
  <c r="W49" i="3"/>
  <c r="W51" i="3"/>
  <c r="X74" i="3"/>
  <c r="W81" i="3"/>
  <c r="X88" i="3"/>
  <c r="U90" i="3"/>
  <c r="V90" i="3" s="1"/>
  <c r="U94" i="3"/>
  <c r="V94" i="3" s="1"/>
  <c r="X98" i="3"/>
  <c r="R103" i="3"/>
  <c r="V33" i="1"/>
  <c r="W33" i="1" s="1"/>
  <c r="V132" i="1"/>
  <c r="W132" i="1" s="1"/>
  <c r="V29" i="1"/>
  <c r="W29" i="1" s="1"/>
  <c r="V8" i="1"/>
  <c r="W8" i="1" s="1"/>
  <c r="V36" i="1"/>
  <c r="W36" i="1" s="1"/>
  <c r="V41" i="1"/>
  <c r="W41" i="1" s="1"/>
  <c r="V48" i="1"/>
  <c r="W48" i="1" s="1"/>
  <c r="V50" i="1"/>
  <c r="W50" i="1" s="1"/>
  <c r="V76" i="1"/>
  <c r="W76" i="1" s="1"/>
  <c r="V111" i="1"/>
  <c r="W111" i="1" s="1"/>
  <c r="V118" i="1"/>
  <c r="W118" i="1" s="1"/>
  <c r="V131" i="1"/>
  <c r="W131" i="1" s="1"/>
  <c r="V133" i="1"/>
  <c r="W133" i="1" s="1"/>
  <c r="V142" i="1"/>
  <c r="W142" i="1" s="1"/>
  <c r="V165" i="1"/>
  <c r="W165" i="1" s="1"/>
  <c r="V170" i="1"/>
  <c r="W170" i="1" s="1"/>
  <c r="W7" i="3"/>
  <c r="W8" i="3"/>
  <c r="X12" i="3"/>
  <c r="W25" i="3"/>
  <c r="U30" i="3"/>
  <c r="V30" i="3" s="1"/>
  <c r="X36" i="3"/>
  <c r="U38" i="3"/>
  <c r="V38" i="3" s="1"/>
  <c r="X48" i="3"/>
  <c r="U50" i="3"/>
  <c r="V50" i="3" s="1"/>
  <c r="X63" i="3"/>
  <c r="U65" i="3"/>
  <c r="V65" i="3" s="1"/>
  <c r="R98" i="3"/>
  <c r="W105" i="3"/>
  <c r="V44" i="1"/>
  <c r="W44" i="1" s="1"/>
  <c r="V10" i="1"/>
  <c r="W10" i="1" s="1"/>
  <c r="V18" i="1"/>
  <c r="W18" i="1" s="1"/>
  <c r="V26" i="1"/>
  <c r="W26" i="1" s="1"/>
  <c r="R41" i="1"/>
  <c r="V68" i="1"/>
  <c r="W68" i="1" s="1"/>
  <c r="V90" i="1"/>
  <c r="W90" i="1" s="1"/>
  <c r="V108" i="1"/>
  <c r="W108" i="1" s="1"/>
  <c r="Y109" i="1"/>
  <c r="V119" i="1"/>
  <c r="W119" i="1" s="1"/>
  <c r="Y121" i="1"/>
  <c r="V130" i="1"/>
  <c r="W130" i="1" s="1"/>
  <c r="V174" i="1"/>
  <c r="W174" i="1" s="1"/>
  <c r="H24" i="2"/>
  <c r="I24" i="2" s="1"/>
  <c r="J24" i="2" s="1"/>
  <c r="M24" i="2" s="1"/>
  <c r="W4" i="3"/>
  <c r="W6" i="3"/>
  <c r="U7" i="3"/>
  <c r="V7" i="3" s="1"/>
  <c r="U19" i="3"/>
  <c r="V19" i="3" s="1"/>
  <c r="W20" i="3"/>
  <c r="X21" i="3"/>
  <c r="X24" i="3"/>
  <c r="W39" i="3"/>
  <c r="U42" i="3"/>
  <c r="V42" i="3" s="1"/>
  <c r="X46" i="3"/>
  <c r="X50" i="3"/>
  <c r="W52" i="3"/>
  <c r="X56" i="3"/>
  <c r="X68" i="3"/>
  <c r="W74" i="3"/>
  <c r="X78" i="3"/>
  <c r="U85" i="3"/>
  <c r="V85" i="3" s="1"/>
  <c r="U93" i="3"/>
  <c r="V93" i="3" s="1"/>
  <c r="U98" i="3"/>
  <c r="V98" i="3" s="1"/>
  <c r="X102" i="3"/>
  <c r="V12" i="1"/>
  <c r="W12" i="1" s="1"/>
  <c r="V28" i="1"/>
  <c r="W28" i="1" s="1"/>
  <c r="V34" i="1"/>
  <c r="W34" i="1" s="1"/>
  <c r="V49" i="1"/>
  <c r="W49" i="1" s="1"/>
  <c r="V66" i="1"/>
  <c r="W66" i="1" s="1"/>
  <c r="V81" i="1"/>
  <c r="W81" i="1" s="1"/>
  <c r="V83" i="1"/>
  <c r="W83" i="1" s="1"/>
  <c r="V152" i="1"/>
  <c r="W152" i="1" s="1"/>
  <c r="V157" i="1"/>
  <c r="W157" i="1" s="1"/>
  <c r="V159" i="1"/>
  <c r="W159" i="1" s="1"/>
  <c r="V161" i="1"/>
  <c r="W161" i="1" s="1"/>
  <c r="X13" i="3"/>
  <c r="W18" i="3"/>
  <c r="X28" i="3"/>
  <c r="W36" i="3"/>
  <c r="W50" i="3"/>
  <c r="W69" i="3"/>
  <c r="W84" i="3"/>
  <c r="W92" i="3"/>
  <c r="X93" i="3"/>
  <c r="Y117" i="1"/>
  <c r="X72" i="3"/>
  <c r="V11" i="1"/>
  <c r="W11" i="1" s="1"/>
  <c r="V59" i="1"/>
  <c r="W59" i="1" s="1"/>
  <c r="V74" i="1"/>
  <c r="W74" i="1" s="1"/>
  <c r="V98" i="1"/>
  <c r="W98" i="1" s="1"/>
  <c r="R112" i="1"/>
  <c r="V138" i="1"/>
  <c r="W138" i="1" s="1"/>
  <c r="R147" i="1"/>
  <c r="R149" i="1"/>
  <c r="R153" i="1"/>
  <c r="R173" i="1"/>
  <c r="V175" i="1"/>
  <c r="W175" i="1" s="1"/>
  <c r="R9" i="3"/>
  <c r="U16" i="3"/>
  <c r="V16" i="3" s="1"/>
  <c r="W22" i="3"/>
  <c r="W38" i="3"/>
  <c r="U48" i="3"/>
  <c r="V48" i="3" s="1"/>
  <c r="X58" i="3"/>
  <c r="R66" i="3"/>
  <c r="U67" i="3"/>
  <c r="V67" i="3" s="1"/>
  <c r="R79" i="3"/>
  <c r="R82" i="3"/>
  <c r="U83" i="3"/>
  <c r="V83" i="3" s="1"/>
  <c r="X87" i="3"/>
  <c r="R88" i="3"/>
  <c r="U91" i="3"/>
  <c r="V91" i="3" s="1"/>
  <c r="X100" i="3"/>
  <c r="U104" i="3"/>
  <c r="V104" i="3" s="1"/>
  <c r="R106" i="3"/>
  <c r="V19" i="1"/>
  <c r="W19" i="1" s="1"/>
  <c r="V27" i="1"/>
  <c r="W27" i="1" s="1"/>
  <c r="R30" i="1"/>
  <c r="V6" i="1"/>
  <c r="W6" i="1" s="1"/>
  <c r="V14" i="1"/>
  <c r="W14" i="1" s="1"/>
  <c r="V22" i="1"/>
  <c r="W22" i="1" s="1"/>
  <c r="V32" i="1"/>
  <c r="W32" i="1" s="1"/>
  <c r="R36" i="1"/>
  <c r="R38" i="1"/>
  <c r="V52" i="1"/>
  <c r="W52" i="1" s="1"/>
  <c r="V84" i="1"/>
  <c r="W84" i="1" s="1"/>
  <c r="V89" i="1"/>
  <c r="W89" i="1" s="1"/>
  <c r="V91" i="1"/>
  <c r="W91" i="1" s="1"/>
  <c r="R124" i="1"/>
  <c r="R133" i="1"/>
  <c r="R145" i="1"/>
  <c r="R155" i="1"/>
  <c r="R164" i="1"/>
  <c r="W10" i="3"/>
  <c r="W12" i="3"/>
  <c r="U13" i="3"/>
  <c r="V13" i="3" s="1"/>
  <c r="X23" i="3"/>
  <c r="X26" i="3"/>
  <c r="U32" i="3"/>
  <c r="V32" i="3" s="1"/>
  <c r="U34" i="3"/>
  <c r="V34" i="3" s="1"/>
  <c r="X55" i="3"/>
  <c r="W58" i="3"/>
  <c r="W59" i="3"/>
  <c r="X62" i="3"/>
  <c r="U68" i="3"/>
  <c r="V68" i="3" s="1"/>
  <c r="U77" i="3"/>
  <c r="V77" i="3" s="1"/>
  <c r="U80" i="3"/>
  <c r="V80" i="3" s="1"/>
  <c r="R87" i="3"/>
  <c r="W90" i="3"/>
  <c r="X94" i="3"/>
  <c r="R100" i="3"/>
  <c r="U101" i="3"/>
  <c r="V101" i="3" s="1"/>
  <c r="X4" i="3"/>
  <c r="X20" i="3"/>
  <c r="X30" i="3"/>
  <c r="X40" i="3"/>
  <c r="X45" i="3"/>
  <c r="X52" i="3"/>
  <c r="X70" i="3"/>
  <c r="W76" i="3"/>
  <c r="X77" i="3"/>
  <c r="X85" i="3"/>
  <c r="U99" i="3"/>
  <c r="V99" i="3" s="1"/>
  <c r="W100" i="3"/>
  <c r="X101" i="3"/>
  <c r="V46" i="1"/>
  <c r="W46" i="1" s="1"/>
  <c r="V20" i="1"/>
  <c r="W20" i="1" s="1"/>
  <c r="V38" i="1"/>
  <c r="W38" i="1" s="1"/>
  <c r="V60" i="1"/>
  <c r="W60" i="1" s="1"/>
  <c r="V7" i="1"/>
  <c r="W7" i="1" s="1"/>
  <c r="V15" i="1"/>
  <c r="W15" i="1" s="1"/>
  <c r="V23" i="1"/>
  <c r="W23" i="1" s="1"/>
  <c r="R33" i="1"/>
  <c r="V42" i="1"/>
  <c r="W42" i="1" s="1"/>
  <c r="V58" i="1"/>
  <c r="W58" i="1" s="1"/>
  <c r="V75" i="1"/>
  <c r="W75" i="1" s="1"/>
  <c r="V92" i="1"/>
  <c r="W92" i="1" s="1"/>
  <c r="V97" i="1"/>
  <c r="W97" i="1" s="1"/>
  <c r="V99" i="1"/>
  <c r="W99" i="1" s="1"/>
  <c r="V121" i="1"/>
  <c r="W121" i="1" s="1"/>
  <c r="Y126" i="1"/>
  <c r="R132" i="1"/>
  <c r="V143" i="1"/>
  <c r="W143" i="1" s="1"/>
  <c r="R148" i="1"/>
  <c r="R163" i="1"/>
  <c r="W14" i="3"/>
  <c r="W16" i="3"/>
  <c r="X18" i="3"/>
  <c r="U21" i="3"/>
  <c r="V21" i="3" s="1"/>
  <c r="U26" i="3"/>
  <c r="V26" i="3" s="1"/>
  <c r="R39" i="3"/>
  <c r="W42" i="3"/>
  <c r="U64" i="3"/>
  <c r="V64" i="3" s="1"/>
  <c r="X71" i="3"/>
  <c r="R74" i="3"/>
  <c r="U75" i="3"/>
  <c r="V75" i="3" s="1"/>
  <c r="U96" i="3"/>
  <c r="V96" i="3" s="1"/>
  <c r="W99" i="3"/>
  <c r="H13" i="2"/>
  <c r="I13" i="2" s="1"/>
  <c r="J13" i="2" s="1"/>
  <c r="M13" i="2" s="1"/>
  <c r="H8" i="2"/>
  <c r="I8" i="2" s="1"/>
  <c r="J8" i="2" s="1"/>
  <c r="M8" i="2" s="1"/>
  <c r="H21" i="2"/>
  <c r="I21" i="2" s="1"/>
  <c r="J21" i="2" s="1"/>
  <c r="M21" i="2" s="1"/>
  <c r="H16" i="2"/>
  <c r="I16" i="2" s="1"/>
  <c r="J16" i="2" s="1"/>
  <c r="M16" i="2" s="1"/>
  <c r="H11" i="2"/>
  <c r="I11" i="2" s="1"/>
  <c r="J11" i="2" s="1"/>
  <c r="M11" i="2" s="1"/>
  <c r="AD5" i="3"/>
  <c r="R53" i="1"/>
  <c r="Y53" i="1"/>
  <c r="R69" i="1"/>
  <c r="Y69" i="1"/>
  <c r="R85" i="1"/>
  <c r="Y85" i="1"/>
  <c r="R101" i="1"/>
  <c r="Y101" i="1"/>
  <c r="R110" i="1"/>
  <c r="Y110" i="1"/>
  <c r="Y142" i="1"/>
  <c r="R142" i="1"/>
  <c r="R32" i="1"/>
  <c r="R40" i="1"/>
  <c r="R45" i="1"/>
  <c r="Y45" i="1"/>
  <c r="R49" i="1"/>
  <c r="Y49" i="1"/>
  <c r="V56" i="1"/>
  <c r="W56" i="1" s="1"/>
  <c r="R58" i="1"/>
  <c r="Y58" i="1"/>
  <c r="V64" i="1"/>
  <c r="W64" i="1" s="1"/>
  <c r="R66" i="1"/>
  <c r="Y66" i="1"/>
  <c r="V72" i="1"/>
  <c r="W72" i="1" s="1"/>
  <c r="R74" i="1"/>
  <c r="Y74" i="1"/>
  <c r="V80" i="1"/>
  <c r="W80" i="1" s="1"/>
  <c r="R82" i="1"/>
  <c r="Y82" i="1"/>
  <c r="V88" i="1"/>
  <c r="W88" i="1" s="1"/>
  <c r="R90" i="1"/>
  <c r="Y90" i="1"/>
  <c r="V96" i="1"/>
  <c r="W96" i="1" s="1"/>
  <c r="R98" i="1"/>
  <c r="Y98" i="1"/>
  <c r="V104" i="1"/>
  <c r="W104" i="1" s="1"/>
  <c r="R116" i="1"/>
  <c r="R119" i="1"/>
  <c r="V144" i="1"/>
  <c r="W144" i="1" s="1"/>
  <c r="R77" i="1"/>
  <c r="Y77" i="1"/>
  <c r="R93" i="1"/>
  <c r="Y93" i="1"/>
  <c r="X148" i="1"/>
  <c r="V148" i="1"/>
  <c r="W148" i="1" s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R31" i="1"/>
  <c r="R39" i="1"/>
  <c r="V53" i="1"/>
  <c r="W53" i="1" s="1"/>
  <c r="R55" i="1"/>
  <c r="Y55" i="1"/>
  <c r="V61" i="1"/>
  <c r="W61" i="1" s="1"/>
  <c r="R63" i="1"/>
  <c r="Y63" i="1"/>
  <c r="V69" i="1"/>
  <c r="W69" i="1" s="1"/>
  <c r="R71" i="1"/>
  <c r="Y71" i="1"/>
  <c r="V77" i="1"/>
  <c r="W77" i="1" s="1"/>
  <c r="R79" i="1"/>
  <c r="Y79" i="1"/>
  <c r="V85" i="1"/>
  <c r="W85" i="1" s="1"/>
  <c r="R87" i="1"/>
  <c r="Y87" i="1"/>
  <c r="V93" i="1"/>
  <c r="W93" i="1" s="1"/>
  <c r="R95" i="1"/>
  <c r="Y95" i="1"/>
  <c r="V101" i="1"/>
  <c r="W101" i="1" s="1"/>
  <c r="R103" i="1"/>
  <c r="Y103" i="1"/>
  <c r="V107" i="1"/>
  <c r="W107" i="1" s="1"/>
  <c r="V110" i="1"/>
  <c r="W110" i="1" s="1"/>
  <c r="V113" i="1"/>
  <c r="W113" i="1" s="1"/>
  <c r="V117" i="1"/>
  <c r="W117" i="1" s="1"/>
  <c r="V120" i="1"/>
  <c r="W120" i="1" s="1"/>
  <c r="V123" i="1"/>
  <c r="W123" i="1" s="1"/>
  <c r="R125" i="1"/>
  <c r="R137" i="1"/>
  <c r="Y137" i="1"/>
  <c r="Y139" i="1"/>
  <c r="R139" i="1"/>
  <c r="V140" i="1"/>
  <c r="W140" i="1" s="1"/>
  <c r="Y158" i="1"/>
  <c r="R158" i="1"/>
  <c r="R61" i="1"/>
  <c r="Y61" i="1"/>
  <c r="R48" i="1"/>
  <c r="Y48" i="1"/>
  <c r="R60" i="1"/>
  <c r="Y60" i="1"/>
  <c r="R92" i="1"/>
  <c r="Y92" i="1"/>
  <c r="Y115" i="1"/>
  <c r="R115" i="1"/>
  <c r="R29" i="1"/>
  <c r="R37" i="1"/>
  <c r="V55" i="1"/>
  <c r="W55" i="1" s="1"/>
  <c r="R57" i="1"/>
  <c r="Y57" i="1"/>
  <c r="V63" i="1"/>
  <c r="W63" i="1" s="1"/>
  <c r="R65" i="1"/>
  <c r="Y65" i="1"/>
  <c r="V71" i="1"/>
  <c r="W71" i="1" s="1"/>
  <c r="R73" i="1"/>
  <c r="Y73" i="1"/>
  <c r="V79" i="1"/>
  <c r="W79" i="1" s="1"/>
  <c r="R81" i="1"/>
  <c r="Y81" i="1"/>
  <c r="V87" i="1"/>
  <c r="W87" i="1" s="1"/>
  <c r="R89" i="1"/>
  <c r="Y89" i="1"/>
  <c r="V95" i="1"/>
  <c r="W95" i="1" s="1"/>
  <c r="R97" i="1"/>
  <c r="Y97" i="1"/>
  <c r="V103" i="1"/>
  <c r="W103" i="1" s="1"/>
  <c r="Y113" i="1"/>
  <c r="R118" i="1"/>
  <c r="Y118" i="1"/>
  <c r="Y130" i="1"/>
  <c r="Y135" i="1"/>
  <c r="X151" i="1"/>
  <c r="V151" i="1"/>
  <c r="W151" i="1" s="1"/>
  <c r="R68" i="1"/>
  <c r="Y68" i="1"/>
  <c r="R76" i="1"/>
  <c r="Y76" i="1"/>
  <c r="R100" i="1"/>
  <c r="Y100" i="1"/>
  <c r="V31" i="1"/>
  <c r="W31" i="1" s="1"/>
  <c r="V39" i="1"/>
  <c r="W39" i="1" s="1"/>
  <c r="R43" i="1"/>
  <c r="Y43" i="1"/>
  <c r="R47" i="1"/>
  <c r="Y47" i="1"/>
  <c r="R51" i="1"/>
  <c r="Y51" i="1"/>
  <c r="R54" i="1"/>
  <c r="Y54" i="1"/>
  <c r="R62" i="1"/>
  <c r="Y62" i="1"/>
  <c r="R70" i="1"/>
  <c r="Y70" i="1"/>
  <c r="R78" i="1"/>
  <c r="Y78" i="1"/>
  <c r="R86" i="1"/>
  <c r="Y86" i="1"/>
  <c r="R94" i="1"/>
  <c r="Y94" i="1"/>
  <c r="R102" i="1"/>
  <c r="Y102" i="1"/>
  <c r="V127" i="1"/>
  <c r="W127" i="1" s="1"/>
  <c r="V139" i="1"/>
  <c r="W139" i="1" s="1"/>
  <c r="R44" i="1"/>
  <c r="Y44" i="1"/>
  <c r="R35" i="1"/>
  <c r="V57" i="1"/>
  <c r="W57" i="1" s="1"/>
  <c r="R59" i="1"/>
  <c r="Y59" i="1"/>
  <c r="V65" i="1"/>
  <c r="W65" i="1" s="1"/>
  <c r="R67" i="1"/>
  <c r="Y67" i="1"/>
  <c r="V73" i="1"/>
  <c r="W73" i="1" s="1"/>
  <c r="R75" i="1"/>
  <c r="Y75" i="1"/>
  <c r="R83" i="1"/>
  <c r="Y83" i="1"/>
  <c r="R91" i="1"/>
  <c r="Y91" i="1"/>
  <c r="R99" i="1"/>
  <c r="Y99" i="1"/>
  <c r="V134" i="1"/>
  <c r="W134" i="1" s="1"/>
  <c r="Y146" i="1"/>
  <c r="R146" i="1"/>
  <c r="R52" i="1"/>
  <c r="Y52" i="1"/>
  <c r="R84" i="1"/>
  <c r="Y84" i="1"/>
  <c r="R34" i="1"/>
  <c r="R42" i="1"/>
  <c r="R46" i="1"/>
  <c r="Y46" i="1"/>
  <c r="R50" i="1"/>
  <c r="Y50" i="1"/>
  <c r="V54" i="1"/>
  <c r="W54" i="1" s="1"/>
  <c r="R56" i="1"/>
  <c r="Y56" i="1"/>
  <c r="V62" i="1"/>
  <c r="W62" i="1" s="1"/>
  <c r="R64" i="1"/>
  <c r="Y64" i="1"/>
  <c r="V70" i="1"/>
  <c r="W70" i="1" s="1"/>
  <c r="R72" i="1"/>
  <c r="Y72" i="1"/>
  <c r="V78" i="1"/>
  <c r="W78" i="1" s="1"/>
  <c r="R80" i="1"/>
  <c r="Y80" i="1"/>
  <c r="V86" i="1"/>
  <c r="W86" i="1" s="1"/>
  <c r="R88" i="1"/>
  <c r="Y88" i="1"/>
  <c r="V94" i="1"/>
  <c r="W94" i="1" s="1"/>
  <c r="R96" i="1"/>
  <c r="Y96" i="1"/>
  <c r="V102" i="1"/>
  <c r="W102" i="1" s="1"/>
  <c r="R104" i="1"/>
  <c r="Y104" i="1"/>
  <c r="Y107" i="1"/>
  <c r="R107" i="1"/>
  <c r="Y150" i="1"/>
  <c r="R150" i="1"/>
  <c r="R161" i="1"/>
  <c r="R166" i="1"/>
  <c r="X169" i="1"/>
  <c r="V169" i="1"/>
  <c r="W169" i="1" s="1"/>
  <c r="X34" i="3"/>
  <c r="R34" i="3"/>
  <c r="X90" i="3"/>
  <c r="R90" i="3"/>
  <c r="R144" i="1"/>
  <c r="R152" i="1"/>
  <c r="R160" i="1"/>
  <c r="R168" i="1"/>
  <c r="X173" i="1"/>
  <c r="V173" i="1"/>
  <c r="W173" i="1" s="1"/>
  <c r="X7" i="3"/>
  <c r="R7" i="3"/>
  <c r="R154" i="1"/>
  <c r="R162" i="1"/>
  <c r="W23" i="3"/>
  <c r="U23" i="3"/>
  <c r="V23" i="3" s="1"/>
  <c r="X42" i="3"/>
  <c r="R42" i="3"/>
  <c r="R143" i="1"/>
  <c r="R151" i="1"/>
  <c r="R159" i="1"/>
  <c r="R167" i="1"/>
  <c r="Y172" i="1"/>
  <c r="R172" i="1"/>
  <c r="I6" i="2"/>
  <c r="J6" i="2" s="1"/>
  <c r="M6" i="2" s="1"/>
  <c r="X14" i="3"/>
  <c r="U15" i="3"/>
  <c r="V15" i="3" s="1"/>
  <c r="U28" i="3"/>
  <c r="V28" i="3" s="1"/>
  <c r="X29" i="3"/>
  <c r="U36" i="3"/>
  <c r="V36" i="3" s="1"/>
  <c r="X37" i="3"/>
  <c r="U44" i="3"/>
  <c r="V44" i="3" s="1"/>
  <c r="W71" i="3"/>
  <c r="U71" i="3"/>
  <c r="V71" i="3" s="1"/>
  <c r="U92" i="3"/>
  <c r="V92" i="3" s="1"/>
  <c r="R175" i="1"/>
  <c r="Y175" i="1"/>
  <c r="X22" i="3"/>
  <c r="W61" i="3"/>
  <c r="X69" i="3"/>
  <c r="W85" i="3"/>
  <c r="W87" i="3"/>
  <c r="U87" i="3"/>
  <c r="V87" i="3" s="1"/>
  <c r="H29" i="2"/>
  <c r="I29" i="2" s="1"/>
  <c r="J29" i="2" s="1"/>
  <c r="M29" i="2" s="1"/>
  <c r="H32" i="2"/>
  <c r="I32" i="2" s="1"/>
  <c r="J32" i="2" s="1"/>
  <c r="M32" i="2" s="1"/>
  <c r="W63" i="3"/>
  <c r="U63" i="3"/>
  <c r="V63" i="3" s="1"/>
  <c r="W103" i="3"/>
  <c r="U103" i="3"/>
  <c r="V103" i="3" s="1"/>
  <c r="H19" i="2"/>
  <c r="I19" i="2" s="1"/>
  <c r="J19" i="2" s="1"/>
  <c r="M19" i="2" s="1"/>
  <c r="H27" i="2"/>
  <c r="I27" i="2" s="1"/>
  <c r="J27" i="2" s="1"/>
  <c r="M27" i="2" s="1"/>
  <c r="R58" i="3"/>
  <c r="W64" i="3"/>
  <c r="R170" i="1"/>
  <c r="R174" i="1"/>
  <c r="H14" i="2"/>
  <c r="I14" i="2" s="1"/>
  <c r="J14" i="2" s="1"/>
  <c r="M14" i="2" s="1"/>
  <c r="H22" i="2"/>
  <c r="I22" i="2" s="1"/>
  <c r="J22" i="2" s="1"/>
  <c r="M22" i="2" s="1"/>
  <c r="U8" i="3"/>
  <c r="V8" i="3" s="1"/>
  <c r="W13" i="3"/>
  <c r="R19" i="3"/>
  <c r="X19" i="3"/>
  <c r="W55" i="3"/>
  <c r="U55" i="3"/>
  <c r="V55" i="3" s="1"/>
  <c r="U60" i="3"/>
  <c r="V60" i="3" s="1"/>
  <c r="W77" i="3"/>
  <c r="W21" i="3"/>
  <c r="R27" i="3"/>
  <c r="X27" i="3"/>
  <c r="R50" i="3"/>
  <c r="X53" i="3"/>
  <c r="W79" i="3"/>
  <c r="U79" i="3"/>
  <c r="V79" i="3" s="1"/>
  <c r="W93" i="3"/>
  <c r="W95" i="3"/>
  <c r="U95" i="3"/>
  <c r="V95" i="3" s="1"/>
  <c r="U100" i="3"/>
  <c r="V100" i="3" s="1"/>
  <c r="H33" i="2"/>
  <c r="I33" i="2" s="1"/>
  <c r="J33" i="2" s="1"/>
  <c r="M33" i="2" s="1"/>
  <c r="H25" i="2"/>
  <c r="I25" i="2" s="1"/>
  <c r="J25" i="2" s="1"/>
  <c r="M25" i="2" s="1"/>
  <c r="H17" i="2"/>
  <c r="I17" i="2" s="1"/>
  <c r="J17" i="2" s="1"/>
  <c r="M17" i="2" s="1"/>
  <c r="H9" i="2"/>
  <c r="I9" i="2" s="1"/>
  <c r="J9" i="2" s="1"/>
  <c r="M9" i="2" s="1"/>
  <c r="H28" i="2"/>
  <c r="I28" i="2" s="1"/>
  <c r="J28" i="2" s="1"/>
  <c r="M28" i="2" s="1"/>
  <c r="H20" i="2"/>
  <c r="I20" i="2" s="1"/>
  <c r="J20" i="2" s="1"/>
  <c r="M20" i="2" s="1"/>
  <c r="H31" i="2"/>
  <c r="I31" i="2" s="1"/>
  <c r="J31" i="2" s="1"/>
  <c r="M31" i="2" s="1"/>
  <c r="H23" i="2"/>
  <c r="I23" i="2" s="1"/>
  <c r="J23" i="2" s="1"/>
  <c r="M23" i="2" s="1"/>
  <c r="H15" i="2"/>
  <c r="I15" i="2" s="1"/>
  <c r="J15" i="2" s="1"/>
  <c r="M15" i="2" s="1"/>
  <c r="H7" i="2"/>
  <c r="I7" i="2" s="1"/>
  <c r="J7" i="2" s="1"/>
  <c r="M7" i="2" s="1"/>
  <c r="H26" i="2"/>
  <c r="I26" i="2" s="1"/>
  <c r="J26" i="2" s="1"/>
  <c r="M26" i="2" s="1"/>
  <c r="H18" i="2"/>
  <c r="I18" i="2" s="1"/>
  <c r="J18" i="2" s="1"/>
  <c r="M18" i="2" s="1"/>
  <c r="H10" i="2"/>
  <c r="I10" i="2" s="1"/>
  <c r="J10" i="2" s="1"/>
  <c r="M10" i="2" s="1"/>
  <c r="I12" i="2"/>
  <c r="J12" i="2" s="1"/>
  <c r="M12" i="2" s="1"/>
  <c r="W29" i="3"/>
  <c r="U29" i="3"/>
  <c r="V29" i="3" s="1"/>
  <c r="R35" i="3"/>
  <c r="X35" i="3"/>
  <c r="W37" i="3"/>
  <c r="U37" i="3"/>
  <c r="V37" i="3" s="1"/>
  <c r="W47" i="3"/>
  <c r="U47" i="3"/>
  <c r="V47" i="3" s="1"/>
  <c r="X43" i="3"/>
  <c r="W46" i="3"/>
  <c r="X51" i="3"/>
  <c r="W54" i="3"/>
  <c r="X59" i="3"/>
  <c r="W62" i="3"/>
  <c r="X67" i="3"/>
  <c r="W70" i="3"/>
  <c r="X75" i="3"/>
  <c r="W78" i="3"/>
  <c r="X83" i="3"/>
  <c r="W86" i="3"/>
  <c r="X91" i="3"/>
  <c r="W94" i="3"/>
  <c r="X99" i="3"/>
  <c r="W102" i="3"/>
  <c r="X17" i="3"/>
  <c r="X25" i="3"/>
  <c r="X33" i="3"/>
  <c r="X41" i="3"/>
  <c r="X49" i="3"/>
  <c r="X57" i="3"/>
  <c r="X65" i="3"/>
  <c r="X73" i="3"/>
  <c r="X81" i="3"/>
  <c r="X89" i="3"/>
  <c r="X97" i="3"/>
  <c r="X6" i="3"/>
  <c r="U45" i="3"/>
  <c r="V45" i="3" s="1"/>
  <c r="U53" i="3"/>
  <c r="V53" i="3" s="1"/>
  <c r="U61" i="3"/>
  <c r="V61" i="3" s="1"/>
  <c r="X84" i="3"/>
  <c r="X92" i="3"/>
  <c r="AD8" i="3" l="1"/>
  <c r="AD7" i="3"/>
  <c r="AD10" i="3" s="1"/>
  <c r="AD6" i="3"/>
  <c r="AD11" i="3" s="1"/>
  <c r="AD9" i="3" l="1"/>
</calcChain>
</file>

<file path=xl/sharedStrings.xml><?xml version="1.0" encoding="utf-8"?>
<sst xmlns="http://schemas.openxmlformats.org/spreadsheetml/2006/main" count="80" uniqueCount="52">
  <si>
    <t>№ п/п</t>
  </si>
  <si>
    <t>Наименование товара (работы, услуги) (позиция)</t>
  </si>
  <si>
    <t>Единица измерения</t>
  </si>
  <si>
    <t>Кол-во (объем)</t>
  </si>
  <si>
    <t>Цена 1</t>
  </si>
  <si>
    <t>Цена  2</t>
  </si>
  <si>
    <t>Цена 3</t>
  </si>
  <si>
    <t>Цена 4</t>
  </si>
  <si>
    <t>Цена 5</t>
  </si>
  <si>
    <t>Цена 6</t>
  </si>
  <si>
    <t>Цена 7</t>
  </si>
  <si>
    <t>Цена 8</t>
  </si>
  <si>
    <t>Цена 9</t>
  </si>
  <si>
    <t>Цена 10</t>
  </si>
  <si>
    <t>Цена 11</t>
  </si>
  <si>
    <t>Цена 12</t>
  </si>
  <si>
    <t>Диапазон за единицу  от Цмин до Цмин + 25 %</t>
  </si>
  <si>
    <t xml:space="preserve">Среднее значение цены единицы, руб. </t>
  </si>
  <si>
    <t>Среднее квадратичное отклонение (σ)</t>
  </si>
  <si>
    <t xml:space="preserve">Коэффициент вариации (%) (V) </t>
  </si>
  <si>
    <t>Однородность цен (ДА/НЕТ)</t>
  </si>
  <si>
    <t xml:space="preserve">Ср. знач. НМЦК по позиции, руб. </t>
  </si>
  <si>
    <t xml:space="preserve">Мин. знач. НМЦК по позиции, руб. </t>
  </si>
  <si>
    <t>Цмин</t>
  </si>
  <si>
    <t>Цмин + 25 %</t>
  </si>
  <si>
    <r>
      <rPr>
        <sz val="10"/>
        <color rgb="FF000000"/>
        <rFont val="Times New Roman"/>
        <family val="1"/>
        <charset val="204"/>
      </rPr>
      <t>(Ц</t>
    </r>
    <r>
      <rPr>
        <vertAlign val="superscript"/>
        <sz val="10"/>
        <color rgb="FF000000"/>
        <rFont val="Times New Roman"/>
        <family val="1"/>
        <charset val="204"/>
      </rPr>
      <t>рын за ед.</t>
    </r>
    <r>
      <rPr>
        <sz val="10"/>
        <color rgb="FF000000"/>
        <rFont val="Times New Roman"/>
        <family val="1"/>
        <charset val="204"/>
      </rPr>
      <t>)</t>
    </r>
  </si>
  <si>
    <t>Месяц контракта</t>
  </si>
  <si>
    <t>Товары и услуги</t>
  </si>
  <si>
    <t>Наименование процедуры</t>
  </si>
  <si>
    <t>Наименование товара (работы, услуги)</t>
  </si>
  <si>
    <t>Цена за ед. товара (работы, услуги), руб.</t>
  </si>
  <si>
    <t>Корректировка цены в соответствии с п. 4.8.1.2 Методики</t>
  </si>
  <si>
    <t xml:space="preserve">Цена с учетом </t>
  </si>
  <si>
    <t>Ссылка на закупку в единой информационной системе в сфере закупок  (реестровый номер контракта, дата контракта)</t>
  </si>
  <si>
    <t>ДАТА</t>
  </si>
  <si>
    <t>Итог:</t>
  </si>
  <si>
    <t>НМЦК заказчика в заявке:</t>
  </si>
  <si>
    <t xml:space="preserve">Расчёт заказчика (ср. значение): </t>
  </si>
  <si>
    <t xml:space="preserve">Расчёт заказчика (мин. значение): </t>
  </si>
  <si>
    <t xml:space="preserve">Расчёт ЦКПМ (ср. значение): </t>
  </si>
  <si>
    <t xml:space="preserve">Расчёт ЦКПМ (мин. значение): </t>
  </si>
  <si>
    <t>Отклонение руб.:</t>
  </si>
  <si>
    <t>Отклонение %:</t>
  </si>
  <si>
    <t>Экономия при расчёте по мин. значению:</t>
  </si>
  <si>
    <t>Цена контракта</t>
  </si>
  <si>
    <t>НМЦК</t>
  </si>
  <si>
    <t>Падение  %</t>
  </si>
  <si>
    <t xml:space="preserve">Падение руб. </t>
  </si>
  <si>
    <t>Расчетная цена за ед..</t>
  </si>
  <si>
    <t>Расчет проведен в соответствии с Методикой и представлен в таблице № 3</t>
  </si>
  <si>
    <t>по минимальному значению</t>
  </si>
  <si>
    <t>по среднему значению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</si>
</sst>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0"/>
    <numFmt numFmtId="165" formatCode="#,##0.0000"/>
    <numFmt numFmtId="166" formatCode="#,##0.00&quot; ₽&quot;"/>
    <numFmt numFmtId="167" formatCode="[$-F419]yyyy\,\ mmmm;@"/>
  </numFmts>
  <fonts count="17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48"/>
      <color rgb="FF000000"/>
      <name val="Segoe Script"/>
      <family val="4"/>
      <charset val="204"/>
    </font>
    <font>
      <b/>
      <sz val="15"/>
      <color rgb="FF1F497D"/>
      <name val="Calibri"/>
      <family val="2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CE6F1"/>
      </patternFill>
    </fill>
    <fill>
      <patternFill patternType="solid">
        <fgColor rgb="FF000000"/>
        <bgColor rgb="FF003300"/>
      </patternFill>
    </fill>
    <fill>
      <patternFill patternType="solid">
        <fgColor rgb="FFF2F2F2"/>
        <bgColor rgb="FFFFFFFF"/>
      </patternFill>
    </fill>
    <fill>
      <patternFill patternType="solid">
        <fgColor rgb="FFDCE6F2"/>
        <bgColor rgb="FFDCE6F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rgb="FF4F81BD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4" fillId="0" borderId="1" applyProtection="0"/>
    <xf numFmtId="0" fontId="16" fillId="0" borderId="0" applyNumberFormat="0" applyFill="0" applyBorder="0" applyAlignment="0" applyProtection="0"/>
  </cellStyleXfs>
  <cellXfs count="50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4" fontId="1" fillId="0" borderId="2" xfId="0" applyNumberFormat="1" applyFont="1" applyBorder="1" applyAlignment="1" applyProtection="1">
      <alignment horizontal="center" vertical="center" wrapText="1"/>
      <protection locked="0"/>
    </xf>
    <xf numFmtId="4" fontId="4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0" fillId="3" borderId="4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165" fontId="0" fillId="4" borderId="2" xfId="0" applyNumberFormat="1" applyFill="1" applyBorder="1"/>
    <xf numFmtId="0" fontId="0" fillId="0" borderId="0" xfId="0" applyBorder="1"/>
    <xf numFmtId="165" fontId="8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9" fillId="0" borderId="3" xfId="0" applyNumberFormat="1" applyFont="1" applyBorder="1" applyAlignment="1">
      <alignment horizontal="left" vertical="center" wrapText="1"/>
    </xf>
    <xf numFmtId="4" fontId="9" fillId="4" borderId="3" xfId="0" applyNumberFormat="1" applyFont="1" applyFill="1" applyBorder="1" applyAlignment="1">
      <alignment horizontal="left" vertical="center" wrapText="1"/>
    </xf>
    <xf numFmtId="0" fontId="0" fillId="5" borderId="0" xfId="0" applyFill="1"/>
    <xf numFmtId="4" fontId="13" fillId="5" borderId="0" xfId="1" applyNumberFormat="1" applyFont="1" applyFill="1" applyBorder="1" applyAlignment="1" applyProtection="1">
      <alignment horizontal="center" vertical="center" wrapText="1"/>
    </xf>
    <xf numFmtId="166" fontId="13" fillId="5" borderId="0" xfId="1" applyNumberFormat="1" applyFont="1" applyFill="1" applyBorder="1" applyAlignment="1" applyProtection="1">
      <alignment horizontal="center" vertical="center" wrapText="1"/>
    </xf>
    <xf numFmtId="167" fontId="15" fillId="7" borderId="6" xfId="0" applyNumberFormat="1" applyFont="1" applyFill="1" applyBorder="1" applyAlignment="1">
      <alignment horizontal="center" vertical="center"/>
    </xf>
    <xf numFmtId="167" fontId="15" fillId="6" borderId="6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4" fontId="5" fillId="0" borderId="6" xfId="0" applyNumberFormat="1" applyFont="1" applyBorder="1" applyAlignment="1">
      <alignment vertical="center" wrapText="1"/>
    </xf>
    <xf numFmtId="164" fontId="10" fillId="0" borderId="6" xfId="0" applyNumberFormat="1" applyFont="1" applyBorder="1" applyAlignment="1">
      <alignment vertical="center" wrapText="1"/>
    </xf>
    <xf numFmtId="4" fontId="10" fillId="0" borderId="6" xfId="0" applyNumberFormat="1" applyFont="1" applyBorder="1" applyAlignment="1">
      <alignment vertical="center" wrapText="1"/>
    </xf>
    <xf numFmtId="49" fontId="16" fillId="0" borderId="6" xfId="2" applyNumberFormat="1" applyBorder="1" applyAlignment="1">
      <alignment vertical="center" wrapText="1"/>
    </xf>
    <xf numFmtId="17" fontId="5" fillId="0" borderId="6" xfId="0" applyNumberFormat="1" applyFont="1" applyBorder="1" applyAlignment="1">
      <alignment vertical="center" wrapText="1"/>
    </xf>
    <xf numFmtId="49" fontId="5" fillId="0" borderId="6" xfId="0" applyNumberFormat="1" applyFont="1" applyBorder="1" applyAlignment="1">
      <alignment vertical="center" wrapText="1"/>
    </xf>
    <xf numFmtId="165" fontId="15" fillId="0" borderId="6" xfId="0" applyNumberFormat="1" applyFont="1" applyBorder="1" applyAlignment="1">
      <alignment horizontal="center" vertical="center"/>
    </xf>
    <xf numFmtId="165" fontId="15" fillId="6" borderId="6" xfId="0" applyNumberFormat="1" applyFont="1" applyFill="1" applyBorder="1" applyAlignment="1">
      <alignment horizontal="center" vertical="center"/>
    </xf>
    <xf numFmtId="165" fontId="15" fillId="0" borderId="6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7" fillId="2" borderId="6" xfId="0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/>
    </xf>
    <xf numFmtId="0" fontId="12" fillId="5" borderId="2" xfId="0" applyFont="1" applyFill="1" applyBorder="1" applyAlignment="1">
      <alignment horizontal="left"/>
    </xf>
  </cellXfs>
  <cellStyles count="3">
    <cellStyle name="Excel Built-in Heading 1" xfId="1" xr:uid="{00000000-0005-0000-0000-000000000000}"/>
    <cellStyle name="Гиперссылка" xfId="2" builtinId="8"/>
    <cellStyle name="Обычный" xfId="0" builtinId="0"/>
  </cellStyles>
  <dxfs count="241">
    <dxf>
      <font>
        <color rgb="FF9C0006"/>
      </font>
      <fill>
        <patternFill>
          <bgColor rgb="FFFF7F7F"/>
        </patternFill>
      </fill>
    </dxf>
    <dxf>
      <font>
        <color rgb="FF9C0006"/>
      </font>
      <fill>
        <patternFill>
          <bgColor rgb="FFFF7F7F"/>
        </patternFill>
      </fill>
    </dxf>
    <dxf>
      <font>
        <color rgb="FF9C0006"/>
      </font>
      <fill>
        <patternFill>
          <bgColor rgb="FFFF7F7F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7F7F"/>
        </patternFill>
      </fill>
    </dxf>
    <dxf>
      <fill>
        <patternFill>
          <bgColor rgb="FFFF7F7F"/>
        </patternFill>
      </fill>
    </dxf>
    <dxf>
      <fill>
        <patternFill>
          <bgColor rgb="FFFF7F7F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53735"/>
      </font>
      <fill>
        <patternFill>
          <bgColor rgb="FFFFFFFF"/>
        </patternFill>
      </fill>
    </dxf>
    <dxf>
      <font>
        <color rgb="FF9C0006"/>
      </font>
      <fill>
        <patternFill>
          <bgColor rgb="FFFFFFFF"/>
        </patternFill>
      </fill>
    </dxf>
    <dxf>
      <font>
        <color rgb="FF9C0006"/>
      </font>
      <fill>
        <patternFill>
          <bgColor rgb="FFFFFFFF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FFFF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7F7F"/>
        </patternFill>
      </fill>
    </dxf>
    <dxf>
      <fill>
        <patternFill>
          <bgColor rgb="FFFF7F7F"/>
        </patternFill>
      </fill>
    </dxf>
    <dxf>
      <fill>
        <patternFill>
          <bgColor rgb="FFFF7F7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1EF3A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53735"/>
      <rgbColor rgb="FFF2F2F2"/>
      <rgbColor rgb="FFDCE6F2"/>
      <rgbColor rgb="FF660066"/>
      <rgbColor rgb="FFFF7F7F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1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28440</xdr:colOff>
      <xdr:row>0</xdr:row>
      <xdr:rowOff>19080</xdr:rowOff>
    </xdr:from>
    <xdr:to>
      <xdr:col>7</xdr:col>
      <xdr:colOff>582480</xdr:colOff>
      <xdr:row>4</xdr:row>
      <xdr:rowOff>94680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530960" y="19080"/>
          <a:ext cx="554040" cy="1027800"/>
        </a:xfrm>
        <a:prstGeom prst="rect">
          <a:avLst/>
        </a:prstGeom>
        <a:ln w="0"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B1:C38" totalsRowShown="0">
  <autoFilter ref="B1:C38" xr:uid="{00000000-0009-0000-0100-000001000000}"/>
  <tableColumns count="2">
    <tableColumn id="1" xr3:uid="{00000000-0010-0000-0000-000001000000}" name="Месяц контракта"/>
    <tableColumn id="2" xr3:uid="{00000000-0010-0000-0000-000002000000}" name="Товары и услуги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Y175"/>
  <sheetViews>
    <sheetView showGridLines="0" zoomScaleNormal="100" workbookViewId="0">
      <pane ySplit="4" topLeftCell="A5" activePane="bottomLeft" state="frozen"/>
      <selection pane="bottomLeft" activeCell="T11" sqref="T11"/>
    </sheetView>
  </sheetViews>
  <sheetFormatPr defaultColWidth="8.7109375" defaultRowHeight="15" x14ac:dyDescent="0.25"/>
  <cols>
    <col min="1" max="1" width="5" customWidth="1"/>
    <col min="2" max="2" width="31" customWidth="1"/>
    <col min="3" max="3" width="9.5703125" customWidth="1"/>
    <col min="4" max="4" width="9.140625" customWidth="1"/>
    <col min="5" max="8" width="6.85546875" customWidth="1"/>
    <col min="9" max="12" width="7.42578125" customWidth="1"/>
    <col min="13" max="13" width="6.7109375" hidden="1" customWidth="1"/>
    <col min="14" max="16" width="7.7109375" hidden="1" customWidth="1"/>
    <col min="17" max="18" width="7.7109375" customWidth="1"/>
    <col min="19" max="20" width="11.42578125" customWidth="1"/>
    <col min="21" max="21" width="12.5703125" customWidth="1"/>
    <col min="22" max="22" width="13.28515625" customWidth="1"/>
    <col min="23" max="23" width="10.7109375" customWidth="1"/>
    <col min="24" max="25" width="10.85546875" customWidth="1"/>
  </cols>
  <sheetData>
    <row r="2" spans="1:25" x14ac:dyDescent="0.25">
      <c r="B2" s="41" t="s">
        <v>49</v>
      </c>
      <c r="C2" s="41"/>
      <c r="D2" s="41"/>
      <c r="E2" s="41"/>
      <c r="F2" s="41"/>
      <c r="G2" s="41"/>
      <c r="H2" s="41"/>
      <c r="I2" s="42" t="s">
        <v>50</v>
      </c>
      <c r="J2" s="42"/>
      <c r="K2" s="42"/>
      <c r="L2" s="42"/>
    </row>
    <row r="3" spans="1:25" ht="63.75" customHeight="1" x14ac:dyDescent="0.25">
      <c r="A3" s="38" t="s">
        <v>0</v>
      </c>
      <c r="B3" s="38" t="s">
        <v>1</v>
      </c>
      <c r="C3" s="38" t="s">
        <v>2</v>
      </c>
      <c r="D3" s="38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38" t="s">
        <v>16</v>
      </c>
      <c r="R3" s="38"/>
      <c r="S3" s="1" t="s">
        <v>17</v>
      </c>
      <c r="T3" s="39" t="s">
        <v>48</v>
      </c>
      <c r="U3" s="38" t="s">
        <v>18</v>
      </c>
      <c r="V3" s="38" t="s">
        <v>19</v>
      </c>
      <c r="W3" s="38" t="s">
        <v>20</v>
      </c>
      <c r="X3" s="38" t="s">
        <v>21</v>
      </c>
      <c r="Y3" s="38" t="s">
        <v>22</v>
      </c>
    </row>
    <row r="4" spans="1:25" ht="44.25" customHeight="1" x14ac:dyDescent="0.25">
      <c r="A4" s="38"/>
      <c r="B4" s="38"/>
      <c r="C4" s="38"/>
      <c r="D4" s="3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 t="s">
        <v>23</v>
      </c>
      <c r="R4" s="2" t="s">
        <v>24</v>
      </c>
      <c r="S4" s="1" t="s">
        <v>25</v>
      </c>
      <c r="T4" s="40"/>
      <c r="U4" s="38"/>
      <c r="V4" s="38"/>
      <c r="W4" s="38"/>
      <c r="X4" s="38"/>
      <c r="Y4" s="38"/>
    </row>
    <row r="5" spans="1:25" ht="23.25" customHeight="1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  <c r="K5" s="3">
        <v>11</v>
      </c>
      <c r="L5" s="3">
        <v>12</v>
      </c>
      <c r="M5" s="3">
        <v>13</v>
      </c>
      <c r="N5" s="3">
        <v>14</v>
      </c>
      <c r="O5" s="3">
        <v>15</v>
      </c>
      <c r="P5" s="3">
        <v>16</v>
      </c>
      <c r="Q5" s="3">
        <v>17</v>
      </c>
      <c r="R5" s="3">
        <v>18</v>
      </c>
      <c r="S5" s="8">
        <v>19</v>
      </c>
      <c r="T5" s="8">
        <v>20</v>
      </c>
      <c r="U5" s="8">
        <v>21</v>
      </c>
      <c r="V5" s="8">
        <v>22</v>
      </c>
      <c r="W5" s="8">
        <v>23</v>
      </c>
      <c r="X5" s="8">
        <v>24</v>
      </c>
      <c r="Y5" s="8">
        <v>25</v>
      </c>
    </row>
    <row r="6" spans="1:25" x14ac:dyDescent="0.25">
      <c r="A6" s="3">
        <v>1</v>
      </c>
      <c r="B6" s="4"/>
      <c r="C6" s="4"/>
      <c r="D6" s="4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>
        <f t="shared" ref="Q6:Q37" si="0">MIN(E6:P6)</f>
        <v>0</v>
      </c>
      <c r="R6" s="6">
        <f t="shared" ref="R6:R37" si="1">Q6*1.25</f>
        <v>0</v>
      </c>
      <c r="S6" s="7" t="str">
        <f t="shared" ref="S6:S37" si="2">IFERROR(ROUND(AVERAGE(E6:P6),2)," ")</f>
        <v xml:space="preserve"> </v>
      </c>
      <c r="T6" s="27">
        <f>IF($I$2="по минимальному значению",Q6,S6)</f>
        <v>0</v>
      </c>
      <c r="U6" s="7" t="str">
        <f t="shared" ref="U6:U37" si="3">IFERROR(STDEV(E6:P6)," ")</f>
        <v xml:space="preserve"> </v>
      </c>
      <c r="V6" s="7" t="str">
        <f t="shared" ref="V6:V37" si="4">IFERROR(U6/S6*100," ")</f>
        <v xml:space="preserve"> </v>
      </c>
      <c r="W6" s="8" t="str">
        <f t="shared" ref="W6:W37" si="5">IFERROR(IF(V6&lt;33,"Да","Нет")," ")</f>
        <v>Нет</v>
      </c>
      <c r="X6" s="7" t="str">
        <f t="shared" ref="X6:X37" si="6">IFERROR(ROUND(S6*D6,2)," ")</f>
        <v xml:space="preserve"> </v>
      </c>
      <c r="Y6" s="9">
        <f t="shared" ref="Y6:Y37" si="7">ROUND(Q6*D6,2)</f>
        <v>0</v>
      </c>
    </row>
    <row r="7" spans="1:25" x14ac:dyDescent="0.25">
      <c r="A7" s="3">
        <v>2</v>
      </c>
      <c r="B7" s="4"/>
      <c r="C7" s="4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6">
        <f t="shared" si="0"/>
        <v>0</v>
      </c>
      <c r="R7" s="6">
        <f t="shared" si="1"/>
        <v>0</v>
      </c>
      <c r="S7" s="7" t="str">
        <f t="shared" si="2"/>
        <v xml:space="preserve"> </v>
      </c>
      <c r="T7" s="27">
        <f t="shared" ref="T7:T70" si="8">IF($I$2="по минимальному значению",Q7,S7)</f>
        <v>0</v>
      </c>
      <c r="U7" s="7" t="str">
        <f t="shared" si="3"/>
        <v xml:space="preserve"> </v>
      </c>
      <c r="V7" s="7" t="str">
        <f t="shared" si="4"/>
        <v xml:space="preserve"> </v>
      </c>
      <c r="W7" s="8" t="str">
        <f t="shared" si="5"/>
        <v>Нет</v>
      </c>
      <c r="X7" s="7" t="str">
        <f t="shared" si="6"/>
        <v xml:space="preserve"> </v>
      </c>
      <c r="Y7" s="9">
        <f t="shared" si="7"/>
        <v>0</v>
      </c>
    </row>
    <row r="8" spans="1:25" x14ac:dyDescent="0.25">
      <c r="A8" s="3">
        <v>3</v>
      </c>
      <c r="B8" s="4"/>
      <c r="C8" s="4"/>
      <c r="D8" s="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>
        <f t="shared" si="0"/>
        <v>0</v>
      </c>
      <c r="R8" s="6">
        <f t="shared" si="1"/>
        <v>0</v>
      </c>
      <c r="S8" s="7" t="str">
        <f t="shared" si="2"/>
        <v xml:space="preserve"> </v>
      </c>
      <c r="T8" s="27">
        <f t="shared" si="8"/>
        <v>0</v>
      </c>
      <c r="U8" s="7" t="str">
        <f t="shared" si="3"/>
        <v xml:space="preserve"> </v>
      </c>
      <c r="V8" s="7" t="str">
        <f t="shared" si="4"/>
        <v xml:space="preserve"> </v>
      </c>
      <c r="W8" s="8" t="str">
        <f t="shared" si="5"/>
        <v>Нет</v>
      </c>
      <c r="X8" s="7" t="str">
        <f t="shared" si="6"/>
        <v xml:space="preserve"> </v>
      </c>
      <c r="Y8" s="9">
        <f t="shared" si="7"/>
        <v>0</v>
      </c>
    </row>
    <row r="9" spans="1:25" x14ac:dyDescent="0.25">
      <c r="A9" s="3">
        <v>4</v>
      </c>
      <c r="B9" s="4"/>
      <c r="C9" s="4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6">
        <f t="shared" si="0"/>
        <v>0</v>
      </c>
      <c r="R9" s="6">
        <f t="shared" si="1"/>
        <v>0</v>
      </c>
      <c r="S9" s="7" t="str">
        <f t="shared" si="2"/>
        <v xml:space="preserve"> </v>
      </c>
      <c r="T9" s="27">
        <f t="shared" si="8"/>
        <v>0</v>
      </c>
      <c r="U9" s="7" t="str">
        <f t="shared" si="3"/>
        <v xml:space="preserve"> </v>
      </c>
      <c r="V9" s="7" t="str">
        <f t="shared" si="4"/>
        <v xml:space="preserve"> </v>
      </c>
      <c r="W9" s="8" t="str">
        <f t="shared" si="5"/>
        <v>Нет</v>
      </c>
      <c r="X9" s="7" t="str">
        <f t="shared" si="6"/>
        <v xml:space="preserve"> </v>
      </c>
      <c r="Y9" s="9">
        <f t="shared" si="7"/>
        <v>0</v>
      </c>
    </row>
    <row r="10" spans="1:25" x14ac:dyDescent="0.25">
      <c r="A10" s="3">
        <v>5</v>
      </c>
      <c r="B10" s="4"/>
      <c r="C10" s="4"/>
      <c r="D10" s="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6">
        <f t="shared" si="0"/>
        <v>0</v>
      </c>
      <c r="R10" s="6">
        <f t="shared" si="1"/>
        <v>0</v>
      </c>
      <c r="S10" s="7" t="str">
        <f t="shared" si="2"/>
        <v xml:space="preserve"> </v>
      </c>
      <c r="T10" s="27">
        <f t="shared" si="8"/>
        <v>0</v>
      </c>
      <c r="U10" s="7" t="str">
        <f t="shared" si="3"/>
        <v xml:space="preserve"> </v>
      </c>
      <c r="V10" s="7" t="str">
        <f t="shared" si="4"/>
        <v xml:space="preserve"> </v>
      </c>
      <c r="W10" s="8" t="str">
        <f t="shared" si="5"/>
        <v>Нет</v>
      </c>
      <c r="X10" s="7" t="str">
        <f t="shared" si="6"/>
        <v xml:space="preserve"> </v>
      </c>
      <c r="Y10" s="9">
        <f t="shared" si="7"/>
        <v>0</v>
      </c>
    </row>
    <row r="11" spans="1:25" x14ac:dyDescent="0.25">
      <c r="A11" s="3">
        <v>6</v>
      </c>
      <c r="B11" s="4"/>
      <c r="C11" s="4"/>
      <c r="D11" s="4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6">
        <f t="shared" si="0"/>
        <v>0</v>
      </c>
      <c r="R11" s="6">
        <f t="shared" si="1"/>
        <v>0</v>
      </c>
      <c r="S11" s="7" t="str">
        <f t="shared" si="2"/>
        <v xml:space="preserve"> </v>
      </c>
      <c r="T11" s="27">
        <f t="shared" si="8"/>
        <v>0</v>
      </c>
      <c r="U11" s="7" t="str">
        <f t="shared" si="3"/>
        <v xml:space="preserve"> </v>
      </c>
      <c r="V11" s="7" t="str">
        <f t="shared" si="4"/>
        <v xml:space="preserve"> </v>
      </c>
      <c r="W11" s="8" t="str">
        <f t="shared" si="5"/>
        <v>Нет</v>
      </c>
      <c r="X11" s="7" t="str">
        <f t="shared" si="6"/>
        <v xml:space="preserve"> </v>
      </c>
      <c r="Y11" s="9">
        <f t="shared" si="7"/>
        <v>0</v>
      </c>
    </row>
    <row r="12" spans="1:25" x14ac:dyDescent="0.25">
      <c r="A12" s="3">
        <v>7</v>
      </c>
      <c r="B12" s="4"/>
      <c r="C12" s="4"/>
      <c r="D12" s="4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6">
        <f t="shared" si="0"/>
        <v>0</v>
      </c>
      <c r="R12" s="6">
        <f t="shared" si="1"/>
        <v>0</v>
      </c>
      <c r="S12" s="7" t="str">
        <f t="shared" si="2"/>
        <v xml:space="preserve"> </v>
      </c>
      <c r="T12" s="27">
        <f t="shared" si="8"/>
        <v>0</v>
      </c>
      <c r="U12" s="7" t="str">
        <f t="shared" si="3"/>
        <v xml:space="preserve"> </v>
      </c>
      <c r="V12" s="7" t="str">
        <f t="shared" si="4"/>
        <v xml:space="preserve"> </v>
      </c>
      <c r="W12" s="8" t="str">
        <f t="shared" si="5"/>
        <v>Нет</v>
      </c>
      <c r="X12" s="7" t="str">
        <f t="shared" si="6"/>
        <v xml:space="preserve"> </v>
      </c>
      <c r="Y12" s="9">
        <f t="shared" si="7"/>
        <v>0</v>
      </c>
    </row>
    <row r="13" spans="1:25" x14ac:dyDescent="0.25">
      <c r="A13" s="3">
        <v>8</v>
      </c>
      <c r="B13" s="4"/>
      <c r="C13" s="4"/>
      <c r="D13" s="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6">
        <f t="shared" si="0"/>
        <v>0</v>
      </c>
      <c r="R13" s="6">
        <f t="shared" si="1"/>
        <v>0</v>
      </c>
      <c r="S13" s="7" t="str">
        <f t="shared" si="2"/>
        <v xml:space="preserve"> </v>
      </c>
      <c r="T13" s="27">
        <f t="shared" si="8"/>
        <v>0</v>
      </c>
      <c r="U13" s="7" t="str">
        <f t="shared" si="3"/>
        <v xml:space="preserve"> </v>
      </c>
      <c r="V13" s="7" t="str">
        <f t="shared" si="4"/>
        <v xml:space="preserve"> </v>
      </c>
      <c r="W13" s="8" t="str">
        <f t="shared" si="5"/>
        <v>Нет</v>
      </c>
      <c r="X13" s="7" t="str">
        <f t="shared" si="6"/>
        <v xml:space="preserve"> </v>
      </c>
      <c r="Y13" s="9">
        <f t="shared" si="7"/>
        <v>0</v>
      </c>
    </row>
    <row r="14" spans="1:25" x14ac:dyDescent="0.25">
      <c r="A14" s="3">
        <v>9</v>
      </c>
      <c r="B14" s="4"/>
      <c r="C14" s="4"/>
      <c r="D14" s="4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6">
        <f t="shared" si="0"/>
        <v>0</v>
      </c>
      <c r="R14" s="6">
        <f t="shared" si="1"/>
        <v>0</v>
      </c>
      <c r="S14" s="7" t="str">
        <f t="shared" si="2"/>
        <v xml:space="preserve"> </v>
      </c>
      <c r="T14" s="27">
        <f t="shared" si="8"/>
        <v>0</v>
      </c>
      <c r="U14" s="7" t="str">
        <f t="shared" si="3"/>
        <v xml:space="preserve"> </v>
      </c>
      <c r="V14" s="7" t="str">
        <f t="shared" si="4"/>
        <v xml:space="preserve"> </v>
      </c>
      <c r="W14" s="8" t="str">
        <f t="shared" si="5"/>
        <v>Нет</v>
      </c>
      <c r="X14" s="7" t="str">
        <f t="shared" si="6"/>
        <v xml:space="preserve"> </v>
      </c>
      <c r="Y14" s="9">
        <f t="shared" si="7"/>
        <v>0</v>
      </c>
    </row>
    <row r="15" spans="1:25" x14ac:dyDescent="0.25">
      <c r="A15" s="3">
        <v>10</v>
      </c>
      <c r="B15" s="4"/>
      <c r="C15" s="4"/>
      <c r="D15" s="4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6">
        <f t="shared" si="0"/>
        <v>0</v>
      </c>
      <c r="R15" s="6">
        <f t="shared" si="1"/>
        <v>0</v>
      </c>
      <c r="S15" s="7" t="str">
        <f t="shared" si="2"/>
        <v xml:space="preserve"> </v>
      </c>
      <c r="T15" s="27">
        <f t="shared" si="8"/>
        <v>0</v>
      </c>
      <c r="U15" s="7" t="str">
        <f t="shared" si="3"/>
        <v xml:space="preserve"> </v>
      </c>
      <c r="V15" s="7" t="str">
        <f t="shared" si="4"/>
        <v xml:space="preserve"> </v>
      </c>
      <c r="W15" s="8" t="str">
        <f t="shared" si="5"/>
        <v>Нет</v>
      </c>
      <c r="X15" s="7" t="str">
        <f t="shared" si="6"/>
        <v xml:space="preserve"> </v>
      </c>
      <c r="Y15" s="9">
        <f t="shared" si="7"/>
        <v>0</v>
      </c>
    </row>
    <row r="16" spans="1:25" x14ac:dyDescent="0.25">
      <c r="A16" s="3">
        <v>11</v>
      </c>
      <c r="B16" s="4"/>
      <c r="C16" s="4"/>
      <c r="D16" s="4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6">
        <f t="shared" si="0"/>
        <v>0</v>
      </c>
      <c r="R16" s="6">
        <f t="shared" si="1"/>
        <v>0</v>
      </c>
      <c r="S16" s="7" t="str">
        <f t="shared" si="2"/>
        <v xml:space="preserve"> </v>
      </c>
      <c r="T16" s="27">
        <f t="shared" si="8"/>
        <v>0</v>
      </c>
      <c r="U16" s="7" t="str">
        <f t="shared" si="3"/>
        <v xml:space="preserve"> </v>
      </c>
      <c r="V16" s="7" t="str">
        <f t="shared" si="4"/>
        <v xml:space="preserve"> </v>
      </c>
      <c r="W16" s="8" t="str">
        <f t="shared" si="5"/>
        <v>Нет</v>
      </c>
      <c r="X16" s="7" t="str">
        <f t="shared" si="6"/>
        <v xml:space="preserve"> </v>
      </c>
      <c r="Y16" s="9">
        <f t="shared" si="7"/>
        <v>0</v>
      </c>
    </row>
    <row r="17" spans="1:25" x14ac:dyDescent="0.25">
      <c r="A17" s="3">
        <v>12</v>
      </c>
      <c r="B17" s="4"/>
      <c r="C17" s="4"/>
      <c r="D17" s="4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6">
        <f t="shared" si="0"/>
        <v>0</v>
      </c>
      <c r="R17" s="6">
        <f t="shared" si="1"/>
        <v>0</v>
      </c>
      <c r="S17" s="7" t="str">
        <f t="shared" si="2"/>
        <v xml:space="preserve"> </v>
      </c>
      <c r="T17" s="27">
        <f t="shared" si="8"/>
        <v>0</v>
      </c>
      <c r="U17" s="7" t="str">
        <f t="shared" si="3"/>
        <v xml:space="preserve"> </v>
      </c>
      <c r="V17" s="7" t="str">
        <f t="shared" si="4"/>
        <v xml:space="preserve"> </v>
      </c>
      <c r="W17" s="8" t="str">
        <f t="shared" si="5"/>
        <v>Нет</v>
      </c>
      <c r="X17" s="7" t="str">
        <f t="shared" si="6"/>
        <v xml:space="preserve"> </v>
      </c>
      <c r="Y17" s="9">
        <f t="shared" si="7"/>
        <v>0</v>
      </c>
    </row>
    <row r="18" spans="1:25" x14ac:dyDescent="0.25">
      <c r="A18" s="3">
        <v>13</v>
      </c>
      <c r="B18" s="4"/>
      <c r="C18" s="4"/>
      <c r="D18" s="4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6">
        <f t="shared" si="0"/>
        <v>0</v>
      </c>
      <c r="R18" s="6">
        <f t="shared" si="1"/>
        <v>0</v>
      </c>
      <c r="S18" s="7" t="str">
        <f t="shared" si="2"/>
        <v xml:space="preserve"> </v>
      </c>
      <c r="T18" s="27">
        <f t="shared" si="8"/>
        <v>0</v>
      </c>
      <c r="U18" s="7" t="str">
        <f t="shared" si="3"/>
        <v xml:space="preserve"> </v>
      </c>
      <c r="V18" s="7" t="str">
        <f t="shared" si="4"/>
        <v xml:space="preserve"> </v>
      </c>
      <c r="W18" s="8" t="str">
        <f t="shared" si="5"/>
        <v>Нет</v>
      </c>
      <c r="X18" s="7" t="str">
        <f t="shared" si="6"/>
        <v xml:space="preserve"> </v>
      </c>
      <c r="Y18" s="9">
        <f t="shared" si="7"/>
        <v>0</v>
      </c>
    </row>
    <row r="19" spans="1:25" x14ac:dyDescent="0.25">
      <c r="A19" s="3">
        <v>14</v>
      </c>
      <c r="B19" s="4"/>
      <c r="C19" s="4"/>
      <c r="D19" s="4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6">
        <f t="shared" si="0"/>
        <v>0</v>
      </c>
      <c r="R19" s="6">
        <f t="shared" si="1"/>
        <v>0</v>
      </c>
      <c r="S19" s="7" t="str">
        <f t="shared" si="2"/>
        <v xml:space="preserve"> </v>
      </c>
      <c r="T19" s="27">
        <f t="shared" si="8"/>
        <v>0</v>
      </c>
      <c r="U19" s="7" t="str">
        <f t="shared" si="3"/>
        <v xml:space="preserve"> </v>
      </c>
      <c r="V19" s="7" t="str">
        <f t="shared" si="4"/>
        <v xml:space="preserve"> </v>
      </c>
      <c r="W19" s="8" t="str">
        <f t="shared" si="5"/>
        <v>Нет</v>
      </c>
      <c r="X19" s="7" t="str">
        <f t="shared" si="6"/>
        <v xml:space="preserve"> </v>
      </c>
      <c r="Y19" s="9">
        <f t="shared" si="7"/>
        <v>0</v>
      </c>
    </row>
    <row r="20" spans="1:25" x14ac:dyDescent="0.25">
      <c r="A20" s="3">
        <v>15</v>
      </c>
      <c r="B20" s="4"/>
      <c r="C20" s="4"/>
      <c r="D20" s="4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6">
        <f t="shared" si="0"/>
        <v>0</v>
      </c>
      <c r="R20" s="6">
        <f t="shared" si="1"/>
        <v>0</v>
      </c>
      <c r="S20" s="7" t="str">
        <f t="shared" si="2"/>
        <v xml:space="preserve"> </v>
      </c>
      <c r="T20" s="27">
        <f t="shared" si="8"/>
        <v>0</v>
      </c>
      <c r="U20" s="7" t="str">
        <f t="shared" si="3"/>
        <v xml:space="preserve"> </v>
      </c>
      <c r="V20" s="7" t="str">
        <f t="shared" si="4"/>
        <v xml:space="preserve"> </v>
      </c>
      <c r="W20" s="8" t="str">
        <f t="shared" si="5"/>
        <v>Нет</v>
      </c>
      <c r="X20" s="7" t="str">
        <f t="shared" si="6"/>
        <v xml:space="preserve"> </v>
      </c>
      <c r="Y20" s="9">
        <f t="shared" si="7"/>
        <v>0</v>
      </c>
    </row>
    <row r="21" spans="1:25" x14ac:dyDescent="0.25">
      <c r="A21" s="3">
        <v>16</v>
      </c>
      <c r="B21" s="4"/>
      <c r="C21" s="4"/>
      <c r="D21" s="4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6">
        <f t="shared" si="0"/>
        <v>0</v>
      </c>
      <c r="R21" s="6">
        <f t="shared" si="1"/>
        <v>0</v>
      </c>
      <c r="S21" s="7" t="str">
        <f t="shared" si="2"/>
        <v xml:space="preserve"> </v>
      </c>
      <c r="T21" s="27">
        <f t="shared" si="8"/>
        <v>0</v>
      </c>
      <c r="U21" s="7" t="str">
        <f t="shared" si="3"/>
        <v xml:space="preserve"> </v>
      </c>
      <c r="V21" s="7" t="str">
        <f t="shared" si="4"/>
        <v xml:space="preserve"> </v>
      </c>
      <c r="W21" s="8" t="str">
        <f t="shared" si="5"/>
        <v>Нет</v>
      </c>
      <c r="X21" s="7" t="str">
        <f t="shared" si="6"/>
        <v xml:space="preserve"> </v>
      </c>
      <c r="Y21" s="9">
        <f t="shared" si="7"/>
        <v>0</v>
      </c>
    </row>
    <row r="22" spans="1:25" x14ac:dyDescent="0.25">
      <c r="A22" s="3">
        <v>17</v>
      </c>
      <c r="B22" s="4"/>
      <c r="C22" s="4"/>
      <c r="D22" s="4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6">
        <f t="shared" si="0"/>
        <v>0</v>
      </c>
      <c r="R22" s="6">
        <f t="shared" si="1"/>
        <v>0</v>
      </c>
      <c r="S22" s="7" t="str">
        <f t="shared" si="2"/>
        <v xml:space="preserve"> </v>
      </c>
      <c r="T22" s="27">
        <f t="shared" si="8"/>
        <v>0</v>
      </c>
      <c r="U22" s="7" t="str">
        <f t="shared" si="3"/>
        <v xml:space="preserve"> </v>
      </c>
      <c r="V22" s="7" t="str">
        <f t="shared" si="4"/>
        <v xml:space="preserve"> </v>
      </c>
      <c r="W22" s="8" t="str">
        <f t="shared" si="5"/>
        <v>Нет</v>
      </c>
      <c r="X22" s="7" t="str">
        <f t="shared" si="6"/>
        <v xml:space="preserve"> </v>
      </c>
      <c r="Y22" s="9">
        <f t="shared" si="7"/>
        <v>0</v>
      </c>
    </row>
    <row r="23" spans="1:25" x14ac:dyDescent="0.25">
      <c r="A23" s="3">
        <v>18</v>
      </c>
      <c r="B23" s="4"/>
      <c r="C23" s="4"/>
      <c r="D23" s="4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6">
        <f t="shared" si="0"/>
        <v>0</v>
      </c>
      <c r="R23" s="6">
        <f t="shared" si="1"/>
        <v>0</v>
      </c>
      <c r="S23" s="7" t="str">
        <f t="shared" si="2"/>
        <v xml:space="preserve"> </v>
      </c>
      <c r="T23" s="27">
        <f t="shared" si="8"/>
        <v>0</v>
      </c>
      <c r="U23" s="7" t="str">
        <f t="shared" si="3"/>
        <v xml:space="preserve"> </v>
      </c>
      <c r="V23" s="7" t="str">
        <f t="shared" si="4"/>
        <v xml:space="preserve"> </v>
      </c>
      <c r="W23" s="8" t="str">
        <f t="shared" si="5"/>
        <v>Нет</v>
      </c>
      <c r="X23" s="7" t="str">
        <f t="shared" si="6"/>
        <v xml:space="preserve"> </v>
      </c>
      <c r="Y23" s="9">
        <f t="shared" si="7"/>
        <v>0</v>
      </c>
    </row>
    <row r="24" spans="1:25" x14ac:dyDescent="0.25">
      <c r="A24" s="3">
        <v>19</v>
      </c>
      <c r="B24" s="4"/>
      <c r="C24" s="4"/>
      <c r="D24" s="4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6">
        <f t="shared" si="0"/>
        <v>0</v>
      </c>
      <c r="R24" s="6">
        <f t="shared" si="1"/>
        <v>0</v>
      </c>
      <c r="S24" s="7" t="str">
        <f t="shared" si="2"/>
        <v xml:space="preserve"> </v>
      </c>
      <c r="T24" s="27">
        <f t="shared" si="8"/>
        <v>0</v>
      </c>
      <c r="U24" s="7" t="str">
        <f t="shared" si="3"/>
        <v xml:space="preserve"> </v>
      </c>
      <c r="V24" s="7" t="str">
        <f t="shared" si="4"/>
        <v xml:space="preserve"> </v>
      </c>
      <c r="W24" s="8" t="str">
        <f t="shared" si="5"/>
        <v>Нет</v>
      </c>
      <c r="X24" s="7" t="str">
        <f t="shared" si="6"/>
        <v xml:space="preserve"> </v>
      </c>
      <c r="Y24" s="9">
        <f t="shared" si="7"/>
        <v>0</v>
      </c>
    </row>
    <row r="25" spans="1:25" x14ac:dyDescent="0.25">
      <c r="A25" s="3">
        <v>20</v>
      </c>
      <c r="B25" s="4"/>
      <c r="C25" s="4"/>
      <c r="D25" s="4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6">
        <f t="shared" si="0"/>
        <v>0</v>
      </c>
      <c r="R25" s="6">
        <f t="shared" si="1"/>
        <v>0</v>
      </c>
      <c r="S25" s="7" t="str">
        <f t="shared" si="2"/>
        <v xml:space="preserve"> </v>
      </c>
      <c r="T25" s="27">
        <f t="shared" si="8"/>
        <v>0</v>
      </c>
      <c r="U25" s="7" t="str">
        <f t="shared" si="3"/>
        <v xml:space="preserve"> </v>
      </c>
      <c r="V25" s="7" t="str">
        <f t="shared" si="4"/>
        <v xml:space="preserve"> </v>
      </c>
      <c r="W25" s="8" t="str">
        <f t="shared" si="5"/>
        <v>Нет</v>
      </c>
      <c r="X25" s="7" t="str">
        <f t="shared" si="6"/>
        <v xml:space="preserve"> </v>
      </c>
      <c r="Y25" s="9">
        <f t="shared" si="7"/>
        <v>0</v>
      </c>
    </row>
    <row r="26" spans="1:25" x14ac:dyDescent="0.25">
      <c r="A26" s="3">
        <v>21</v>
      </c>
      <c r="B26" s="4"/>
      <c r="C26" s="4"/>
      <c r="D26" s="4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6">
        <f t="shared" si="0"/>
        <v>0</v>
      </c>
      <c r="R26" s="6">
        <f t="shared" si="1"/>
        <v>0</v>
      </c>
      <c r="S26" s="7" t="str">
        <f t="shared" si="2"/>
        <v xml:space="preserve"> </v>
      </c>
      <c r="T26" s="27">
        <f t="shared" si="8"/>
        <v>0</v>
      </c>
      <c r="U26" s="7" t="str">
        <f t="shared" si="3"/>
        <v xml:space="preserve"> </v>
      </c>
      <c r="V26" s="7" t="str">
        <f t="shared" si="4"/>
        <v xml:space="preserve"> </v>
      </c>
      <c r="W26" s="8" t="str">
        <f t="shared" si="5"/>
        <v>Нет</v>
      </c>
      <c r="X26" s="7" t="str">
        <f t="shared" si="6"/>
        <v xml:space="preserve"> </v>
      </c>
      <c r="Y26" s="9">
        <f t="shared" si="7"/>
        <v>0</v>
      </c>
    </row>
    <row r="27" spans="1:25" x14ac:dyDescent="0.25">
      <c r="A27" s="3">
        <v>22</v>
      </c>
      <c r="B27" s="4"/>
      <c r="C27" s="4"/>
      <c r="D27" s="4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6">
        <f t="shared" si="0"/>
        <v>0</v>
      </c>
      <c r="R27" s="6">
        <f t="shared" si="1"/>
        <v>0</v>
      </c>
      <c r="S27" s="7" t="str">
        <f t="shared" si="2"/>
        <v xml:space="preserve"> </v>
      </c>
      <c r="T27" s="27">
        <f t="shared" si="8"/>
        <v>0</v>
      </c>
      <c r="U27" s="7" t="str">
        <f t="shared" si="3"/>
        <v xml:space="preserve"> </v>
      </c>
      <c r="V27" s="7" t="str">
        <f t="shared" si="4"/>
        <v xml:space="preserve"> </v>
      </c>
      <c r="W27" s="8" t="str">
        <f t="shared" si="5"/>
        <v>Нет</v>
      </c>
      <c r="X27" s="7" t="str">
        <f t="shared" si="6"/>
        <v xml:space="preserve"> </v>
      </c>
      <c r="Y27" s="9">
        <f t="shared" si="7"/>
        <v>0</v>
      </c>
    </row>
    <row r="28" spans="1:25" x14ac:dyDescent="0.25">
      <c r="A28" s="3">
        <v>23</v>
      </c>
      <c r="B28" s="4"/>
      <c r="C28" s="4"/>
      <c r="D28" s="4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6">
        <f t="shared" si="0"/>
        <v>0</v>
      </c>
      <c r="R28" s="6">
        <f t="shared" si="1"/>
        <v>0</v>
      </c>
      <c r="S28" s="7" t="str">
        <f t="shared" si="2"/>
        <v xml:space="preserve"> </v>
      </c>
      <c r="T28" s="27">
        <f t="shared" si="8"/>
        <v>0</v>
      </c>
      <c r="U28" s="7" t="str">
        <f t="shared" si="3"/>
        <v xml:space="preserve"> </v>
      </c>
      <c r="V28" s="7" t="str">
        <f t="shared" si="4"/>
        <v xml:space="preserve"> </v>
      </c>
      <c r="W28" s="8" t="str">
        <f t="shared" si="5"/>
        <v>Нет</v>
      </c>
      <c r="X28" s="7" t="str">
        <f t="shared" si="6"/>
        <v xml:space="preserve"> </v>
      </c>
      <c r="Y28" s="9">
        <f t="shared" si="7"/>
        <v>0</v>
      </c>
    </row>
    <row r="29" spans="1:25" x14ac:dyDescent="0.25">
      <c r="A29" s="3">
        <v>24</v>
      </c>
      <c r="B29" s="4"/>
      <c r="C29" s="4"/>
      <c r="D29" s="4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6">
        <f t="shared" si="0"/>
        <v>0</v>
      </c>
      <c r="R29" s="6">
        <f t="shared" si="1"/>
        <v>0</v>
      </c>
      <c r="S29" s="7" t="str">
        <f t="shared" si="2"/>
        <v xml:space="preserve"> </v>
      </c>
      <c r="T29" s="27">
        <f t="shared" si="8"/>
        <v>0</v>
      </c>
      <c r="U29" s="7" t="str">
        <f t="shared" si="3"/>
        <v xml:space="preserve"> </v>
      </c>
      <c r="V29" s="7" t="str">
        <f t="shared" si="4"/>
        <v xml:space="preserve"> </v>
      </c>
      <c r="W29" s="8" t="str">
        <f t="shared" si="5"/>
        <v>Нет</v>
      </c>
      <c r="X29" s="7" t="str">
        <f t="shared" si="6"/>
        <v xml:space="preserve"> </v>
      </c>
      <c r="Y29" s="9">
        <f t="shared" si="7"/>
        <v>0</v>
      </c>
    </row>
    <row r="30" spans="1:25" x14ac:dyDescent="0.25">
      <c r="A30" s="3">
        <v>25</v>
      </c>
      <c r="B30" s="4"/>
      <c r="C30" s="4"/>
      <c r="D30" s="4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6">
        <f t="shared" si="0"/>
        <v>0</v>
      </c>
      <c r="R30" s="6">
        <f t="shared" si="1"/>
        <v>0</v>
      </c>
      <c r="S30" s="7" t="str">
        <f t="shared" si="2"/>
        <v xml:space="preserve"> </v>
      </c>
      <c r="T30" s="27">
        <f t="shared" si="8"/>
        <v>0</v>
      </c>
      <c r="U30" s="7" t="str">
        <f t="shared" si="3"/>
        <v xml:space="preserve"> </v>
      </c>
      <c r="V30" s="7" t="str">
        <f t="shared" si="4"/>
        <v xml:space="preserve"> </v>
      </c>
      <c r="W30" s="8" t="str">
        <f t="shared" si="5"/>
        <v>Нет</v>
      </c>
      <c r="X30" s="7" t="str">
        <f t="shared" si="6"/>
        <v xml:space="preserve"> </v>
      </c>
      <c r="Y30" s="9">
        <f t="shared" si="7"/>
        <v>0</v>
      </c>
    </row>
    <row r="31" spans="1:25" x14ac:dyDescent="0.25">
      <c r="A31" s="3">
        <v>26</v>
      </c>
      <c r="B31" s="4"/>
      <c r="C31" s="4"/>
      <c r="D31" s="4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6">
        <f t="shared" si="0"/>
        <v>0</v>
      </c>
      <c r="R31" s="6">
        <f t="shared" si="1"/>
        <v>0</v>
      </c>
      <c r="S31" s="7" t="str">
        <f t="shared" si="2"/>
        <v xml:space="preserve"> </v>
      </c>
      <c r="T31" s="27">
        <f t="shared" si="8"/>
        <v>0</v>
      </c>
      <c r="U31" s="7" t="str">
        <f t="shared" si="3"/>
        <v xml:space="preserve"> </v>
      </c>
      <c r="V31" s="7" t="str">
        <f t="shared" si="4"/>
        <v xml:space="preserve"> </v>
      </c>
      <c r="W31" s="8" t="str">
        <f t="shared" si="5"/>
        <v>Нет</v>
      </c>
      <c r="X31" s="7" t="str">
        <f t="shared" si="6"/>
        <v xml:space="preserve"> </v>
      </c>
      <c r="Y31" s="9">
        <f t="shared" si="7"/>
        <v>0</v>
      </c>
    </row>
    <row r="32" spans="1:25" x14ac:dyDescent="0.25">
      <c r="A32" s="3">
        <v>27</v>
      </c>
      <c r="B32" s="4"/>
      <c r="C32" s="4"/>
      <c r="D32" s="4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">
        <f t="shared" si="0"/>
        <v>0</v>
      </c>
      <c r="R32" s="6">
        <f t="shared" si="1"/>
        <v>0</v>
      </c>
      <c r="S32" s="7" t="str">
        <f t="shared" si="2"/>
        <v xml:space="preserve"> </v>
      </c>
      <c r="T32" s="27">
        <f t="shared" si="8"/>
        <v>0</v>
      </c>
      <c r="U32" s="7" t="str">
        <f t="shared" si="3"/>
        <v xml:space="preserve"> </v>
      </c>
      <c r="V32" s="7" t="str">
        <f t="shared" si="4"/>
        <v xml:space="preserve"> </v>
      </c>
      <c r="W32" s="8" t="str">
        <f t="shared" si="5"/>
        <v>Нет</v>
      </c>
      <c r="X32" s="7" t="str">
        <f t="shared" si="6"/>
        <v xml:space="preserve"> </v>
      </c>
      <c r="Y32" s="9">
        <f t="shared" si="7"/>
        <v>0</v>
      </c>
    </row>
    <row r="33" spans="1:25" x14ac:dyDescent="0.25">
      <c r="A33" s="3">
        <v>28</v>
      </c>
      <c r="B33" s="4"/>
      <c r="C33" s="4"/>
      <c r="D33" s="4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6">
        <f t="shared" si="0"/>
        <v>0</v>
      </c>
      <c r="R33" s="6">
        <f t="shared" si="1"/>
        <v>0</v>
      </c>
      <c r="S33" s="7" t="str">
        <f t="shared" si="2"/>
        <v xml:space="preserve"> </v>
      </c>
      <c r="T33" s="27">
        <f t="shared" si="8"/>
        <v>0</v>
      </c>
      <c r="U33" s="7" t="str">
        <f t="shared" si="3"/>
        <v xml:space="preserve"> </v>
      </c>
      <c r="V33" s="7" t="str">
        <f t="shared" si="4"/>
        <v xml:space="preserve"> </v>
      </c>
      <c r="W33" s="8" t="str">
        <f t="shared" si="5"/>
        <v>Нет</v>
      </c>
      <c r="X33" s="7" t="str">
        <f t="shared" si="6"/>
        <v xml:space="preserve"> </v>
      </c>
      <c r="Y33" s="9">
        <f t="shared" si="7"/>
        <v>0</v>
      </c>
    </row>
    <row r="34" spans="1:25" x14ac:dyDescent="0.25">
      <c r="A34" s="3">
        <v>29</v>
      </c>
      <c r="B34" s="4"/>
      <c r="C34" s="4"/>
      <c r="D34" s="4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6">
        <f t="shared" si="0"/>
        <v>0</v>
      </c>
      <c r="R34" s="6">
        <f t="shared" si="1"/>
        <v>0</v>
      </c>
      <c r="S34" s="7" t="str">
        <f t="shared" si="2"/>
        <v xml:space="preserve"> </v>
      </c>
      <c r="T34" s="27">
        <f t="shared" si="8"/>
        <v>0</v>
      </c>
      <c r="U34" s="7" t="str">
        <f t="shared" si="3"/>
        <v xml:space="preserve"> </v>
      </c>
      <c r="V34" s="7" t="str">
        <f t="shared" si="4"/>
        <v xml:space="preserve"> </v>
      </c>
      <c r="W34" s="8" t="str">
        <f t="shared" si="5"/>
        <v>Нет</v>
      </c>
      <c r="X34" s="7" t="str">
        <f t="shared" si="6"/>
        <v xml:space="preserve"> </v>
      </c>
      <c r="Y34" s="9">
        <f t="shared" si="7"/>
        <v>0</v>
      </c>
    </row>
    <row r="35" spans="1:25" x14ac:dyDescent="0.25">
      <c r="A35" s="3">
        <v>30</v>
      </c>
      <c r="B35" s="4"/>
      <c r="C35" s="4"/>
      <c r="D35" s="4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6">
        <f t="shared" si="0"/>
        <v>0</v>
      </c>
      <c r="R35" s="6">
        <f t="shared" si="1"/>
        <v>0</v>
      </c>
      <c r="S35" s="7" t="str">
        <f t="shared" si="2"/>
        <v xml:space="preserve"> </v>
      </c>
      <c r="T35" s="27">
        <f t="shared" si="8"/>
        <v>0</v>
      </c>
      <c r="U35" s="7" t="str">
        <f t="shared" si="3"/>
        <v xml:space="preserve"> </v>
      </c>
      <c r="V35" s="7" t="str">
        <f t="shared" si="4"/>
        <v xml:space="preserve"> </v>
      </c>
      <c r="W35" s="8" t="str">
        <f t="shared" si="5"/>
        <v>Нет</v>
      </c>
      <c r="X35" s="7" t="str">
        <f t="shared" si="6"/>
        <v xml:space="preserve"> </v>
      </c>
      <c r="Y35" s="9">
        <f t="shared" si="7"/>
        <v>0</v>
      </c>
    </row>
    <row r="36" spans="1:25" x14ac:dyDescent="0.25">
      <c r="A36" s="3">
        <v>31</v>
      </c>
      <c r="B36" s="4"/>
      <c r="C36" s="4"/>
      <c r="D36" s="4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6">
        <f t="shared" si="0"/>
        <v>0</v>
      </c>
      <c r="R36" s="6">
        <f t="shared" si="1"/>
        <v>0</v>
      </c>
      <c r="S36" s="7" t="str">
        <f t="shared" si="2"/>
        <v xml:space="preserve"> </v>
      </c>
      <c r="T36" s="27">
        <f t="shared" si="8"/>
        <v>0</v>
      </c>
      <c r="U36" s="7" t="str">
        <f t="shared" si="3"/>
        <v xml:space="preserve"> </v>
      </c>
      <c r="V36" s="7" t="str">
        <f t="shared" si="4"/>
        <v xml:space="preserve"> </v>
      </c>
      <c r="W36" s="8" t="str">
        <f t="shared" si="5"/>
        <v>Нет</v>
      </c>
      <c r="X36" s="7" t="str">
        <f t="shared" si="6"/>
        <v xml:space="preserve"> </v>
      </c>
      <c r="Y36" s="9">
        <f t="shared" si="7"/>
        <v>0</v>
      </c>
    </row>
    <row r="37" spans="1:25" x14ac:dyDescent="0.25">
      <c r="A37" s="3">
        <v>32</v>
      </c>
      <c r="B37" s="4"/>
      <c r="C37" s="4"/>
      <c r="D37" s="4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6">
        <f t="shared" si="0"/>
        <v>0</v>
      </c>
      <c r="R37" s="6">
        <f t="shared" si="1"/>
        <v>0</v>
      </c>
      <c r="S37" s="7" t="str">
        <f t="shared" si="2"/>
        <v xml:space="preserve"> </v>
      </c>
      <c r="T37" s="27">
        <f t="shared" si="8"/>
        <v>0</v>
      </c>
      <c r="U37" s="7" t="str">
        <f t="shared" si="3"/>
        <v xml:space="preserve"> </v>
      </c>
      <c r="V37" s="7" t="str">
        <f t="shared" si="4"/>
        <v xml:space="preserve"> </v>
      </c>
      <c r="W37" s="8" t="str">
        <f t="shared" si="5"/>
        <v>Нет</v>
      </c>
      <c r="X37" s="7" t="str">
        <f t="shared" si="6"/>
        <v xml:space="preserve"> </v>
      </c>
      <c r="Y37" s="9">
        <f t="shared" si="7"/>
        <v>0</v>
      </c>
    </row>
    <row r="38" spans="1:25" x14ac:dyDescent="0.25">
      <c r="A38" s="3">
        <v>33</v>
      </c>
      <c r="B38" s="4"/>
      <c r="C38" s="4"/>
      <c r="D38" s="4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6">
        <f t="shared" ref="Q38:Q69" si="9">MIN(E38:P38)</f>
        <v>0</v>
      </c>
      <c r="R38" s="6">
        <f t="shared" ref="R38:R69" si="10">Q38*1.25</f>
        <v>0</v>
      </c>
      <c r="S38" s="7" t="str">
        <f t="shared" ref="S38:S69" si="11">IFERROR(ROUND(AVERAGE(E38:P38),2)," ")</f>
        <v xml:space="preserve"> </v>
      </c>
      <c r="T38" s="27">
        <f t="shared" si="8"/>
        <v>0</v>
      </c>
      <c r="U38" s="7" t="str">
        <f t="shared" ref="U38:U69" si="12">IFERROR(STDEV(E38:P38)," ")</f>
        <v xml:space="preserve"> </v>
      </c>
      <c r="V38" s="7" t="str">
        <f t="shared" ref="V38:V69" si="13">IFERROR(U38/S38*100," ")</f>
        <v xml:space="preserve"> </v>
      </c>
      <c r="W38" s="8" t="str">
        <f t="shared" ref="W38:W69" si="14">IFERROR(IF(V38&lt;33,"Да","Нет")," ")</f>
        <v>Нет</v>
      </c>
      <c r="X38" s="7" t="str">
        <f t="shared" ref="X38:X69" si="15">IFERROR(ROUND(S38*D38,2)," ")</f>
        <v xml:space="preserve"> </v>
      </c>
      <c r="Y38" s="9">
        <f t="shared" ref="Y38:Y69" si="16">ROUND(Q38*D38,2)</f>
        <v>0</v>
      </c>
    </row>
    <row r="39" spans="1:25" x14ac:dyDescent="0.25">
      <c r="A39" s="3">
        <v>34</v>
      </c>
      <c r="B39" s="4"/>
      <c r="C39" s="4"/>
      <c r="D39" s="4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6">
        <f t="shared" si="9"/>
        <v>0</v>
      </c>
      <c r="R39" s="6">
        <f t="shared" si="10"/>
        <v>0</v>
      </c>
      <c r="S39" s="7" t="str">
        <f t="shared" si="11"/>
        <v xml:space="preserve"> </v>
      </c>
      <c r="T39" s="27">
        <f t="shared" si="8"/>
        <v>0</v>
      </c>
      <c r="U39" s="7" t="str">
        <f t="shared" si="12"/>
        <v xml:space="preserve"> </v>
      </c>
      <c r="V39" s="7" t="str">
        <f t="shared" si="13"/>
        <v xml:space="preserve"> </v>
      </c>
      <c r="W39" s="8" t="str">
        <f t="shared" si="14"/>
        <v>Нет</v>
      </c>
      <c r="X39" s="7" t="str">
        <f t="shared" si="15"/>
        <v xml:space="preserve"> </v>
      </c>
      <c r="Y39" s="9">
        <f t="shared" si="16"/>
        <v>0</v>
      </c>
    </row>
    <row r="40" spans="1:25" x14ac:dyDescent="0.25">
      <c r="A40" s="3">
        <v>35</v>
      </c>
      <c r="B40" s="4"/>
      <c r="C40" s="4"/>
      <c r="D40" s="4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6">
        <f t="shared" si="9"/>
        <v>0</v>
      </c>
      <c r="R40" s="6">
        <f t="shared" si="10"/>
        <v>0</v>
      </c>
      <c r="S40" s="7" t="str">
        <f t="shared" si="11"/>
        <v xml:space="preserve"> </v>
      </c>
      <c r="T40" s="27">
        <f t="shared" si="8"/>
        <v>0</v>
      </c>
      <c r="U40" s="7" t="str">
        <f t="shared" si="12"/>
        <v xml:space="preserve"> </v>
      </c>
      <c r="V40" s="7" t="str">
        <f t="shared" si="13"/>
        <v xml:space="preserve"> </v>
      </c>
      <c r="W40" s="8" t="str">
        <f t="shared" si="14"/>
        <v>Нет</v>
      </c>
      <c r="X40" s="7" t="str">
        <f t="shared" si="15"/>
        <v xml:space="preserve"> </v>
      </c>
      <c r="Y40" s="9">
        <f t="shared" si="16"/>
        <v>0</v>
      </c>
    </row>
    <row r="41" spans="1:25" x14ac:dyDescent="0.25">
      <c r="A41" s="3">
        <v>36</v>
      </c>
      <c r="B41" s="4"/>
      <c r="C41" s="4"/>
      <c r="D41" s="4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6">
        <f t="shared" si="9"/>
        <v>0</v>
      </c>
      <c r="R41" s="6">
        <f t="shared" si="10"/>
        <v>0</v>
      </c>
      <c r="S41" s="7" t="str">
        <f t="shared" si="11"/>
        <v xml:space="preserve"> </v>
      </c>
      <c r="T41" s="27">
        <f t="shared" si="8"/>
        <v>0</v>
      </c>
      <c r="U41" s="7" t="str">
        <f t="shared" si="12"/>
        <v xml:space="preserve"> </v>
      </c>
      <c r="V41" s="7" t="str">
        <f t="shared" si="13"/>
        <v xml:space="preserve"> </v>
      </c>
      <c r="W41" s="8" t="str">
        <f t="shared" si="14"/>
        <v>Нет</v>
      </c>
      <c r="X41" s="7" t="str">
        <f t="shared" si="15"/>
        <v xml:space="preserve"> </v>
      </c>
      <c r="Y41" s="9">
        <f t="shared" si="16"/>
        <v>0</v>
      </c>
    </row>
    <row r="42" spans="1:25" x14ac:dyDescent="0.25">
      <c r="A42" s="3">
        <v>37</v>
      </c>
      <c r="B42" s="4"/>
      <c r="C42" s="4"/>
      <c r="D42" s="4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6">
        <f t="shared" si="9"/>
        <v>0</v>
      </c>
      <c r="R42" s="6">
        <f t="shared" si="10"/>
        <v>0</v>
      </c>
      <c r="S42" s="7" t="str">
        <f t="shared" si="11"/>
        <v xml:space="preserve"> </v>
      </c>
      <c r="T42" s="27">
        <f t="shared" si="8"/>
        <v>0</v>
      </c>
      <c r="U42" s="7" t="str">
        <f t="shared" si="12"/>
        <v xml:space="preserve"> </v>
      </c>
      <c r="V42" s="7" t="str">
        <f t="shared" si="13"/>
        <v xml:space="preserve"> </v>
      </c>
      <c r="W42" s="8" t="str">
        <f t="shared" si="14"/>
        <v>Нет</v>
      </c>
      <c r="X42" s="7" t="str">
        <f t="shared" si="15"/>
        <v xml:space="preserve"> </v>
      </c>
      <c r="Y42" s="9">
        <f t="shared" si="16"/>
        <v>0</v>
      </c>
    </row>
    <row r="43" spans="1:25" x14ac:dyDescent="0.25">
      <c r="A43" s="3">
        <v>38</v>
      </c>
      <c r="B43" s="4"/>
      <c r="C43" s="4"/>
      <c r="D43" s="4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6">
        <f t="shared" si="9"/>
        <v>0</v>
      </c>
      <c r="R43" s="6">
        <f t="shared" si="10"/>
        <v>0</v>
      </c>
      <c r="S43" s="7" t="str">
        <f t="shared" si="11"/>
        <v xml:space="preserve"> </v>
      </c>
      <c r="T43" s="27">
        <f t="shared" si="8"/>
        <v>0</v>
      </c>
      <c r="U43" s="7" t="str">
        <f t="shared" si="12"/>
        <v xml:space="preserve"> </v>
      </c>
      <c r="V43" s="7" t="str">
        <f t="shared" si="13"/>
        <v xml:space="preserve"> </v>
      </c>
      <c r="W43" s="8" t="str">
        <f t="shared" si="14"/>
        <v>Нет</v>
      </c>
      <c r="X43" s="7" t="str">
        <f t="shared" si="15"/>
        <v xml:space="preserve"> </v>
      </c>
      <c r="Y43" s="9">
        <f t="shared" si="16"/>
        <v>0</v>
      </c>
    </row>
    <row r="44" spans="1:25" x14ac:dyDescent="0.25">
      <c r="A44" s="3">
        <v>39</v>
      </c>
      <c r="B44" s="4"/>
      <c r="C44" s="4"/>
      <c r="D44" s="4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6">
        <f t="shared" si="9"/>
        <v>0</v>
      </c>
      <c r="R44" s="6">
        <f t="shared" si="10"/>
        <v>0</v>
      </c>
      <c r="S44" s="7" t="str">
        <f t="shared" si="11"/>
        <v xml:space="preserve"> </v>
      </c>
      <c r="T44" s="27">
        <f t="shared" si="8"/>
        <v>0</v>
      </c>
      <c r="U44" s="7" t="str">
        <f t="shared" si="12"/>
        <v xml:space="preserve"> </v>
      </c>
      <c r="V44" s="7" t="str">
        <f t="shared" si="13"/>
        <v xml:space="preserve"> </v>
      </c>
      <c r="W44" s="8" t="str">
        <f t="shared" si="14"/>
        <v>Нет</v>
      </c>
      <c r="X44" s="7" t="str">
        <f t="shared" si="15"/>
        <v xml:space="preserve"> </v>
      </c>
      <c r="Y44" s="9">
        <f t="shared" si="16"/>
        <v>0</v>
      </c>
    </row>
    <row r="45" spans="1:25" x14ac:dyDescent="0.25">
      <c r="A45" s="3">
        <v>40</v>
      </c>
      <c r="B45" s="4"/>
      <c r="C45" s="4"/>
      <c r="D45" s="4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6">
        <f t="shared" si="9"/>
        <v>0</v>
      </c>
      <c r="R45" s="6">
        <f t="shared" si="10"/>
        <v>0</v>
      </c>
      <c r="S45" s="7" t="str">
        <f t="shared" si="11"/>
        <v xml:space="preserve"> </v>
      </c>
      <c r="T45" s="27">
        <f t="shared" si="8"/>
        <v>0</v>
      </c>
      <c r="U45" s="7" t="str">
        <f t="shared" si="12"/>
        <v xml:space="preserve"> </v>
      </c>
      <c r="V45" s="7" t="str">
        <f t="shared" si="13"/>
        <v xml:space="preserve"> </v>
      </c>
      <c r="W45" s="8" t="str">
        <f t="shared" si="14"/>
        <v>Нет</v>
      </c>
      <c r="X45" s="7" t="str">
        <f t="shared" si="15"/>
        <v xml:space="preserve"> </v>
      </c>
      <c r="Y45" s="9">
        <f t="shared" si="16"/>
        <v>0</v>
      </c>
    </row>
    <row r="46" spans="1:25" x14ac:dyDescent="0.25">
      <c r="A46" s="3">
        <v>41</v>
      </c>
      <c r="B46" s="4"/>
      <c r="C46" s="4"/>
      <c r="D46" s="4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6">
        <f t="shared" si="9"/>
        <v>0</v>
      </c>
      <c r="R46" s="6">
        <f t="shared" si="10"/>
        <v>0</v>
      </c>
      <c r="S46" s="7" t="str">
        <f t="shared" si="11"/>
        <v xml:space="preserve"> </v>
      </c>
      <c r="T46" s="27">
        <f t="shared" si="8"/>
        <v>0</v>
      </c>
      <c r="U46" s="7" t="str">
        <f t="shared" si="12"/>
        <v xml:space="preserve"> </v>
      </c>
      <c r="V46" s="7" t="str">
        <f t="shared" si="13"/>
        <v xml:space="preserve"> </v>
      </c>
      <c r="W46" s="8" t="str">
        <f t="shared" si="14"/>
        <v>Нет</v>
      </c>
      <c r="X46" s="7" t="str">
        <f t="shared" si="15"/>
        <v xml:space="preserve"> </v>
      </c>
      <c r="Y46" s="9">
        <f t="shared" si="16"/>
        <v>0</v>
      </c>
    </row>
    <row r="47" spans="1:25" x14ac:dyDescent="0.25">
      <c r="A47" s="3">
        <v>42</v>
      </c>
      <c r="B47" s="4"/>
      <c r="C47" s="4"/>
      <c r="D47" s="4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6">
        <f t="shared" si="9"/>
        <v>0</v>
      </c>
      <c r="R47" s="6">
        <f t="shared" si="10"/>
        <v>0</v>
      </c>
      <c r="S47" s="7" t="str">
        <f t="shared" si="11"/>
        <v xml:space="preserve"> </v>
      </c>
      <c r="T47" s="27">
        <f t="shared" si="8"/>
        <v>0</v>
      </c>
      <c r="U47" s="7" t="str">
        <f t="shared" si="12"/>
        <v xml:space="preserve"> </v>
      </c>
      <c r="V47" s="7" t="str">
        <f t="shared" si="13"/>
        <v xml:space="preserve"> </v>
      </c>
      <c r="W47" s="8" t="str">
        <f t="shared" si="14"/>
        <v>Нет</v>
      </c>
      <c r="X47" s="7" t="str">
        <f t="shared" si="15"/>
        <v xml:space="preserve"> </v>
      </c>
      <c r="Y47" s="9">
        <f t="shared" si="16"/>
        <v>0</v>
      </c>
    </row>
    <row r="48" spans="1:25" x14ac:dyDescent="0.25">
      <c r="A48" s="3">
        <v>43</v>
      </c>
      <c r="B48" s="4"/>
      <c r="C48" s="4"/>
      <c r="D48" s="4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6">
        <f t="shared" si="9"/>
        <v>0</v>
      </c>
      <c r="R48" s="6">
        <f t="shared" si="10"/>
        <v>0</v>
      </c>
      <c r="S48" s="7" t="str">
        <f t="shared" si="11"/>
        <v xml:space="preserve"> </v>
      </c>
      <c r="T48" s="27">
        <f t="shared" si="8"/>
        <v>0</v>
      </c>
      <c r="U48" s="7" t="str">
        <f t="shared" si="12"/>
        <v xml:space="preserve"> </v>
      </c>
      <c r="V48" s="7" t="str">
        <f t="shared" si="13"/>
        <v xml:space="preserve"> </v>
      </c>
      <c r="W48" s="8" t="str">
        <f t="shared" si="14"/>
        <v>Нет</v>
      </c>
      <c r="X48" s="7" t="str">
        <f t="shared" si="15"/>
        <v xml:space="preserve"> </v>
      </c>
      <c r="Y48" s="9">
        <f t="shared" si="16"/>
        <v>0</v>
      </c>
    </row>
    <row r="49" spans="1:25" x14ac:dyDescent="0.25">
      <c r="A49" s="3">
        <v>44</v>
      </c>
      <c r="B49" s="4"/>
      <c r="C49" s="4"/>
      <c r="D49" s="4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6">
        <f t="shared" si="9"/>
        <v>0</v>
      </c>
      <c r="R49" s="6">
        <f t="shared" si="10"/>
        <v>0</v>
      </c>
      <c r="S49" s="7" t="str">
        <f t="shared" si="11"/>
        <v xml:space="preserve"> </v>
      </c>
      <c r="T49" s="27">
        <f t="shared" si="8"/>
        <v>0</v>
      </c>
      <c r="U49" s="7" t="str">
        <f t="shared" si="12"/>
        <v xml:space="preserve"> </v>
      </c>
      <c r="V49" s="7" t="str">
        <f t="shared" si="13"/>
        <v xml:space="preserve"> </v>
      </c>
      <c r="W49" s="8" t="str">
        <f t="shared" si="14"/>
        <v>Нет</v>
      </c>
      <c r="X49" s="7" t="str">
        <f t="shared" si="15"/>
        <v xml:space="preserve"> </v>
      </c>
      <c r="Y49" s="9">
        <f t="shared" si="16"/>
        <v>0</v>
      </c>
    </row>
    <row r="50" spans="1:25" x14ac:dyDescent="0.25">
      <c r="A50" s="3">
        <v>45</v>
      </c>
      <c r="B50" s="4"/>
      <c r="C50" s="4"/>
      <c r="D50" s="4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6">
        <f t="shared" si="9"/>
        <v>0</v>
      </c>
      <c r="R50" s="6">
        <f t="shared" si="10"/>
        <v>0</v>
      </c>
      <c r="S50" s="7" t="str">
        <f t="shared" si="11"/>
        <v xml:space="preserve"> </v>
      </c>
      <c r="T50" s="27">
        <f t="shared" si="8"/>
        <v>0</v>
      </c>
      <c r="U50" s="7" t="str">
        <f t="shared" si="12"/>
        <v xml:space="preserve"> </v>
      </c>
      <c r="V50" s="7" t="str">
        <f t="shared" si="13"/>
        <v xml:space="preserve"> </v>
      </c>
      <c r="W50" s="8" t="str">
        <f t="shared" si="14"/>
        <v>Нет</v>
      </c>
      <c r="X50" s="7" t="str">
        <f t="shared" si="15"/>
        <v xml:space="preserve"> </v>
      </c>
      <c r="Y50" s="9">
        <f t="shared" si="16"/>
        <v>0</v>
      </c>
    </row>
    <row r="51" spans="1:25" x14ac:dyDescent="0.25">
      <c r="A51" s="3">
        <v>46</v>
      </c>
      <c r="B51" s="4"/>
      <c r="C51" s="4"/>
      <c r="D51" s="4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6">
        <f t="shared" si="9"/>
        <v>0</v>
      </c>
      <c r="R51" s="6">
        <f t="shared" si="10"/>
        <v>0</v>
      </c>
      <c r="S51" s="7" t="str">
        <f t="shared" si="11"/>
        <v xml:space="preserve"> </v>
      </c>
      <c r="T51" s="27">
        <f t="shared" si="8"/>
        <v>0</v>
      </c>
      <c r="U51" s="7" t="str">
        <f t="shared" si="12"/>
        <v xml:space="preserve"> </v>
      </c>
      <c r="V51" s="7" t="str">
        <f t="shared" si="13"/>
        <v xml:space="preserve"> </v>
      </c>
      <c r="W51" s="8" t="str">
        <f t="shared" si="14"/>
        <v>Нет</v>
      </c>
      <c r="X51" s="7" t="str">
        <f t="shared" si="15"/>
        <v xml:space="preserve"> </v>
      </c>
      <c r="Y51" s="9">
        <f t="shared" si="16"/>
        <v>0</v>
      </c>
    </row>
    <row r="52" spans="1:25" x14ac:dyDescent="0.25">
      <c r="A52" s="3">
        <v>47</v>
      </c>
      <c r="B52" s="4"/>
      <c r="C52" s="4"/>
      <c r="D52" s="4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6">
        <f t="shared" si="9"/>
        <v>0</v>
      </c>
      <c r="R52" s="6">
        <f t="shared" si="10"/>
        <v>0</v>
      </c>
      <c r="S52" s="7" t="str">
        <f t="shared" si="11"/>
        <v xml:space="preserve"> </v>
      </c>
      <c r="T52" s="27">
        <f t="shared" si="8"/>
        <v>0</v>
      </c>
      <c r="U52" s="7" t="str">
        <f t="shared" si="12"/>
        <v xml:space="preserve"> </v>
      </c>
      <c r="V52" s="7" t="str">
        <f t="shared" si="13"/>
        <v xml:space="preserve"> </v>
      </c>
      <c r="W52" s="8" t="str">
        <f t="shared" si="14"/>
        <v>Нет</v>
      </c>
      <c r="X52" s="7" t="str">
        <f t="shared" si="15"/>
        <v xml:space="preserve"> </v>
      </c>
      <c r="Y52" s="9">
        <f t="shared" si="16"/>
        <v>0</v>
      </c>
    </row>
    <row r="53" spans="1:25" x14ac:dyDescent="0.25">
      <c r="A53" s="3">
        <v>48</v>
      </c>
      <c r="B53" s="4"/>
      <c r="C53" s="4"/>
      <c r="D53" s="4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6">
        <f t="shared" si="9"/>
        <v>0</v>
      </c>
      <c r="R53" s="6">
        <f t="shared" si="10"/>
        <v>0</v>
      </c>
      <c r="S53" s="7" t="str">
        <f t="shared" si="11"/>
        <v xml:space="preserve"> </v>
      </c>
      <c r="T53" s="27">
        <f t="shared" si="8"/>
        <v>0</v>
      </c>
      <c r="U53" s="7" t="str">
        <f t="shared" si="12"/>
        <v xml:space="preserve"> </v>
      </c>
      <c r="V53" s="7" t="str">
        <f t="shared" si="13"/>
        <v xml:space="preserve"> </v>
      </c>
      <c r="W53" s="8" t="str">
        <f t="shared" si="14"/>
        <v>Нет</v>
      </c>
      <c r="X53" s="7" t="str">
        <f t="shared" si="15"/>
        <v xml:space="preserve"> </v>
      </c>
      <c r="Y53" s="9">
        <f t="shared" si="16"/>
        <v>0</v>
      </c>
    </row>
    <row r="54" spans="1:25" x14ac:dyDescent="0.25">
      <c r="A54" s="3">
        <v>49</v>
      </c>
      <c r="B54" s="4"/>
      <c r="C54" s="4"/>
      <c r="D54" s="4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6">
        <f t="shared" si="9"/>
        <v>0</v>
      </c>
      <c r="R54" s="6">
        <f t="shared" si="10"/>
        <v>0</v>
      </c>
      <c r="S54" s="7" t="str">
        <f t="shared" si="11"/>
        <v xml:space="preserve"> </v>
      </c>
      <c r="T54" s="27">
        <f t="shared" si="8"/>
        <v>0</v>
      </c>
      <c r="U54" s="7" t="str">
        <f t="shared" si="12"/>
        <v xml:space="preserve"> </v>
      </c>
      <c r="V54" s="7" t="str">
        <f t="shared" si="13"/>
        <v xml:space="preserve"> </v>
      </c>
      <c r="W54" s="8" t="str">
        <f t="shared" si="14"/>
        <v>Нет</v>
      </c>
      <c r="X54" s="7" t="str">
        <f t="shared" si="15"/>
        <v xml:space="preserve"> </v>
      </c>
      <c r="Y54" s="9">
        <f t="shared" si="16"/>
        <v>0</v>
      </c>
    </row>
    <row r="55" spans="1:25" x14ac:dyDescent="0.25">
      <c r="A55" s="3">
        <v>50</v>
      </c>
      <c r="B55" s="4"/>
      <c r="C55" s="4"/>
      <c r="D55" s="4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6">
        <f t="shared" si="9"/>
        <v>0</v>
      </c>
      <c r="R55" s="6">
        <f t="shared" si="10"/>
        <v>0</v>
      </c>
      <c r="S55" s="7" t="str">
        <f t="shared" si="11"/>
        <v xml:space="preserve"> </v>
      </c>
      <c r="T55" s="27">
        <f t="shared" si="8"/>
        <v>0</v>
      </c>
      <c r="U55" s="7" t="str">
        <f t="shared" si="12"/>
        <v xml:space="preserve"> </v>
      </c>
      <c r="V55" s="7" t="str">
        <f t="shared" si="13"/>
        <v xml:space="preserve"> </v>
      </c>
      <c r="W55" s="8" t="str">
        <f t="shared" si="14"/>
        <v>Нет</v>
      </c>
      <c r="X55" s="7" t="str">
        <f t="shared" si="15"/>
        <v xml:space="preserve"> </v>
      </c>
      <c r="Y55" s="9">
        <f t="shared" si="16"/>
        <v>0</v>
      </c>
    </row>
    <row r="56" spans="1:25" x14ac:dyDescent="0.25">
      <c r="A56" s="3">
        <v>51</v>
      </c>
      <c r="B56" s="4"/>
      <c r="C56" s="4"/>
      <c r="D56" s="4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6">
        <f t="shared" si="9"/>
        <v>0</v>
      </c>
      <c r="R56" s="6">
        <f t="shared" si="10"/>
        <v>0</v>
      </c>
      <c r="S56" s="7" t="str">
        <f t="shared" si="11"/>
        <v xml:space="preserve"> </v>
      </c>
      <c r="T56" s="27">
        <f t="shared" si="8"/>
        <v>0</v>
      </c>
      <c r="U56" s="7" t="str">
        <f t="shared" si="12"/>
        <v xml:space="preserve"> </v>
      </c>
      <c r="V56" s="7" t="str">
        <f t="shared" si="13"/>
        <v xml:space="preserve"> </v>
      </c>
      <c r="W56" s="8" t="str">
        <f t="shared" si="14"/>
        <v>Нет</v>
      </c>
      <c r="X56" s="7" t="str">
        <f t="shared" si="15"/>
        <v xml:space="preserve"> </v>
      </c>
      <c r="Y56" s="9">
        <f t="shared" si="16"/>
        <v>0</v>
      </c>
    </row>
    <row r="57" spans="1:25" x14ac:dyDescent="0.25">
      <c r="A57" s="3">
        <v>52</v>
      </c>
      <c r="B57" s="4"/>
      <c r="C57" s="4"/>
      <c r="D57" s="4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6">
        <f t="shared" si="9"/>
        <v>0</v>
      </c>
      <c r="R57" s="6">
        <f t="shared" si="10"/>
        <v>0</v>
      </c>
      <c r="S57" s="7" t="str">
        <f t="shared" si="11"/>
        <v xml:space="preserve"> </v>
      </c>
      <c r="T57" s="27">
        <f t="shared" si="8"/>
        <v>0</v>
      </c>
      <c r="U57" s="7" t="str">
        <f t="shared" si="12"/>
        <v xml:space="preserve"> </v>
      </c>
      <c r="V57" s="7" t="str">
        <f t="shared" si="13"/>
        <v xml:space="preserve"> </v>
      </c>
      <c r="W57" s="8" t="str">
        <f t="shared" si="14"/>
        <v>Нет</v>
      </c>
      <c r="X57" s="7" t="str">
        <f t="shared" si="15"/>
        <v xml:space="preserve"> </v>
      </c>
      <c r="Y57" s="9">
        <f t="shared" si="16"/>
        <v>0</v>
      </c>
    </row>
    <row r="58" spans="1:25" x14ac:dyDescent="0.25">
      <c r="A58" s="3">
        <v>53</v>
      </c>
      <c r="B58" s="4"/>
      <c r="C58" s="4"/>
      <c r="D58" s="4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6">
        <f t="shared" si="9"/>
        <v>0</v>
      </c>
      <c r="R58" s="6">
        <f t="shared" si="10"/>
        <v>0</v>
      </c>
      <c r="S58" s="7" t="str">
        <f t="shared" si="11"/>
        <v xml:space="preserve"> </v>
      </c>
      <c r="T58" s="27">
        <f t="shared" si="8"/>
        <v>0</v>
      </c>
      <c r="U58" s="7" t="str">
        <f t="shared" si="12"/>
        <v xml:space="preserve"> </v>
      </c>
      <c r="V58" s="7" t="str">
        <f t="shared" si="13"/>
        <v xml:space="preserve"> </v>
      </c>
      <c r="W58" s="8" t="str">
        <f t="shared" si="14"/>
        <v>Нет</v>
      </c>
      <c r="X58" s="7" t="str">
        <f t="shared" si="15"/>
        <v xml:space="preserve"> </v>
      </c>
      <c r="Y58" s="9">
        <f t="shared" si="16"/>
        <v>0</v>
      </c>
    </row>
    <row r="59" spans="1:25" x14ac:dyDescent="0.25">
      <c r="A59" s="3">
        <v>54</v>
      </c>
      <c r="B59" s="4"/>
      <c r="C59" s="4"/>
      <c r="D59" s="4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6">
        <f t="shared" si="9"/>
        <v>0</v>
      </c>
      <c r="R59" s="6">
        <f t="shared" si="10"/>
        <v>0</v>
      </c>
      <c r="S59" s="7" t="str">
        <f t="shared" si="11"/>
        <v xml:space="preserve"> </v>
      </c>
      <c r="T59" s="27">
        <f t="shared" si="8"/>
        <v>0</v>
      </c>
      <c r="U59" s="7" t="str">
        <f t="shared" si="12"/>
        <v xml:space="preserve"> </v>
      </c>
      <c r="V59" s="7" t="str">
        <f t="shared" si="13"/>
        <v xml:space="preserve"> </v>
      </c>
      <c r="W59" s="8" t="str">
        <f t="shared" si="14"/>
        <v>Нет</v>
      </c>
      <c r="X59" s="7" t="str">
        <f t="shared" si="15"/>
        <v xml:space="preserve"> </v>
      </c>
      <c r="Y59" s="9">
        <f t="shared" si="16"/>
        <v>0</v>
      </c>
    </row>
    <row r="60" spans="1:25" x14ac:dyDescent="0.25">
      <c r="A60" s="3">
        <v>55</v>
      </c>
      <c r="B60" s="4"/>
      <c r="C60" s="4"/>
      <c r="D60" s="4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6">
        <f t="shared" si="9"/>
        <v>0</v>
      </c>
      <c r="R60" s="6">
        <f t="shared" si="10"/>
        <v>0</v>
      </c>
      <c r="S60" s="7" t="str">
        <f t="shared" si="11"/>
        <v xml:space="preserve"> </v>
      </c>
      <c r="T60" s="27">
        <f t="shared" si="8"/>
        <v>0</v>
      </c>
      <c r="U60" s="7" t="str">
        <f t="shared" si="12"/>
        <v xml:space="preserve"> </v>
      </c>
      <c r="V60" s="7" t="str">
        <f t="shared" si="13"/>
        <v xml:space="preserve"> </v>
      </c>
      <c r="W60" s="8" t="str">
        <f t="shared" si="14"/>
        <v>Нет</v>
      </c>
      <c r="X60" s="7" t="str">
        <f t="shared" si="15"/>
        <v xml:space="preserve"> </v>
      </c>
      <c r="Y60" s="9">
        <f t="shared" si="16"/>
        <v>0</v>
      </c>
    </row>
    <row r="61" spans="1:25" x14ac:dyDescent="0.25">
      <c r="A61" s="3">
        <v>56</v>
      </c>
      <c r="B61" s="4"/>
      <c r="C61" s="4"/>
      <c r="D61" s="4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6">
        <f t="shared" si="9"/>
        <v>0</v>
      </c>
      <c r="R61" s="6">
        <f t="shared" si="10"/>
        <v>0</v>
      </c>
      <c r="S61" s="7" t="str">
        <f t="shared" si="11"/>
        <v xml:space="preserve"> </v>
      </c>
      <c r="T61" s="27">
        <f t="shared" si="8"/>
        <v>0</v>
      </c>
      <c r="U61" s="7" t="str">
        <f t="shared" si="12"/>
        <v xml:space="preserve"> </v>
      </c>
      <c r="V61" s="7" t="str">
        <f t="shared" si="13"/>
        <v xml:space="preserve"> </v>
      </c>
      <c r="W61" s="8" t="str">
        <f t="shared" si="14"/>
        <v>Нет</v>
      </c>
      <c r="X61" s="7" t="str">
        <f t="shared" si="15"/>
        <v xml:space="preserve"> </v>
      </c>
      <c r="Y61" s="9">
        <f t="shared" si="16"/>
        <v>0</v>
      </c>
    </row>
    <row r="62" spans="1:25" x14ac:dyDescent="0.25">
      <c r="A62" s="3">
        <v>57</v>
      </c>
      <c r="B62" s="4"/>
      <c r="C62" s="4"/>
      <c r="D62" s="4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6">
        <f t="shared" si="9"/>
        <v>0</v>
      </c>
      <c r="R62" s="6">
        <f t="shared" si="10"/>
        <v>0</v>
      </c>
      <c r="S62" s="7" t="str">
        <f t="shared" si="11"/>
        <v xml:space="preserve"> </v>
      </c>
      <c r="T62" s="27">
        <f t="shared" si="8"/>
        <v>0</v>
      </c>
      <c r="U62" s="7" t="str">
        <f t="shared" si="12"/>
        <v xml:space="preserve"> </v>
      </c>
      <c r="V62" s="7" t="str">
        <f t="shared" si="13"/>
        <v xml:space="preserve"> </v>
      </c>
      <c r="W62" s="8" t="str">
        <f t="shared" si="14"/>
        <v>Нет</v>
      </c>
      <c r="X62" s="7" t="str">
        <f t="shared" si="15"/>
        <v xml:space="preserve"> </v>
      </c>
      <c r="Y62" s="9">
        <f t="shared" si="16"/>
        <v>0</v>
      </c>
    </row>
    <row r="63" spans="1:25" x14ac:dyDescent="0.25">
      <c r="A63" s="3">
        <v>58</v>
      </c>
      <c r="B63" s="4"/>
      <c r="C63" s="4"/>
      <c r="D63" s="4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6">
        <f t="shared" si="9"/>
        <v>0</v>
      </c>
      <c r="R63" s="6">
        <f t="shared" si="10"/>
        <v>0</v>
      </c>
      <c r="S63" s="7" t="str">
        <f t="shared" si="11"/>
        <v xml:space="preserve"> </v>
      </c>
      <c r="T63" s="27">
        <f t="shared" si="8"/>
        <v>0</v>
      </c>
      <c r="U63" s="7" t="str">
        <f t="shared" si="12"/>
        <v xml:space="preserve"> </v>
      </c>
      <c r="V63" s="7" t="str">
        <f t="shared" si="13"/>
        <v xml:space="preserve"> </v>
      </c>
      <c r="W63" s="8" t="str">
        <f t="shared" si="14"/>
        <v>Нет</v>
      </c>
      <c r="X63" s="7" t="str">
        <f t="shared" si="15"/>
        <v xml:space="preserve"> </v>
      </c>
      <c r="Y63" s="9">
        <f t="shared" si="16"/>
        <v>0</v>
      </c>
    </row>
    <row r="64" spans="1:25" x14ac:dyDescent="0.25">
      <c r="A64" s="3">
        <v>59</v>
      </c>
      <c r="B64" s="4"/>
      <c r="C64" s="4"/>
      <c r="D64" s="4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6">
        <f t="shared" si="9"/>
        <v>0</v>
      </c>
      <c r="R64" s="6">
        <f t="shared" si="10"/>
        <v>0</v>
      </c>
      <c r="S64" s="7" t="str">
        <f t="shared" si="11"/>
        <v xml:space="preserve"> </v>
      </c>
      <c r="T64" s="27">
        <f t="shared" si="8"/>
        <v>0</v>
      </c>
      <c r="U64" s="7" t="str">
        <f t="shared" si="12"/>
        <v xml:space="preserve"> </v>
      </c>
      <c r="V64" s="7" t="str">
        <f t="shared" si="13"/>
        <v xml:space="preserve"> </v>
      </c>
      <c r="W64" s="8" t="str">
        <f t="shared" si="14"/>
        <v>Нет</v>
      </c>
      <c r="X64" s="7" t="str">
        <f t="shared" si="15"/>
        <v xml:space="preserve"> </v>
      </c>
      <c r="Y64" s="9">
        <f t="shared" si="16"/>
        <v>0</v>
      </c>
    </row>
    <row r="65" spans="1:25" x14ac:dyDescent="0.25">
      <c r="A65" s="3">
        <v>60</v>
      </c>
      <c r="B65" s="4"/>
      <c r="C65" s="4"/>
      <c r="D65" s="4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6">
        <f t="shared" si="9"/>
        <v>0</v>
      </c>
      <c r="R65" s="6">
        <f t="shared" si="10"/>
        <v>0</v>
      </c>
      <c r="S65" s="7" t="str">
        <f t="shared" si="11"/>
        <v xml:space="preserve"> </v>
      </c>
      <c r="T65" s="27">
        <f t="shared" si="8"/>
        <v>0</v>
      </c>
      <c r="U65" s="7" t="str">
        <f t="shared" si="12"/>
        <v xml:space="preserve"> </v>
      </c>
      <c r="V65" s="7" t="str">
        <f t="shared" si="13"/>
        <v xml:space="preserve"> </v>
      </c>
      <c r="W65" s="8" t="str">
        <f t="shared" si="14"/>
        <v>Нет</v>
      </c>
      <c r="X65" s="7" t="str">
        <f t="shared" si="15"/>
        <v xml:space="preserve"> </v>
      </c>
      <c r="Y65" s="9">
        <f t="shared" si="16"/>
        <v>0</v>
      </c>
    </row>
    <row r="66" spans="1:25" x14ac:dyDescent="0.25">
      <c r="A66" s="3">
        <v>61</v>
      </c>
      <c r="B66" s="4"/>
      <c r="C66" s="4"/>
      <c r="D66" s="4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6">
        <f t="shared" si="9"/>
        <v>0</v>
      </c>
      <c r="R66" s="6">
        <f t="shared" si="10"/>
        <v>0</v>
      </c>
      <c r="S66" s="7" t="str">
        <f t="shared" si="11"/>
        <v xml:space="preserve"> </v>
      </c>
      <c r="T66" s="27">
        <f t="shared" si="8"/>
        <v>0</v>
      </c>
      <c r="U66" s="7" t="str">
        <f t="shared" si="12"/>
        <v xml:space="preserve"> </v>
      </c>
      <c r="V66" s="7" t="str">
        <f t="shared" si="13"/>
        <v xml:space="preserve"> </v>
      </c>
      <c r="W66" s="8" t="str">
        <f t="shared" si="14"/>
        <v>Нет</v>
      </c>
      <c r="X66" s="7" t="str">
        <f t="shared" si="15"/>
        <v xml:space="preserve"> </v>
      </c>
      <c r="Y66" s="9">
        <f t="shared" si="16"/>
        <v>0</v>
      </c>
    </row>
    <row r="67" spans="1:25" x14ac:dyDescent="0.25">
      <c r="A67" s="3">
        <v>62</v>
      </c>
      <c r="B67" s="4"/>
      <c r="C67" s="4"/>
      <c r="D67" s="4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6">
        <f t="shared" si="9"/>
        <v>0</v>
      </c>
      <c r="R67" s="6">
        <f t="shared" si="10"/>
        <v>0</v>
      </c>
      <c r="S67" s="7" t="str">
        <f t="shared" si="11"/>
        <v xml:space="preserve"> </v>
      </c>
      <c r="T67" s="27">
        <f t="shared" si="8"/>
        <v>0</v>
      </c>
      <c r="U67" s="7" t="str">
        <f t="shared" si="12"/>
        <v xml:space="preserve"> </v>
      </c>
      <c r="V67" s="7" t="str">
        <f t="shared" si="13"/>
        <v xml:space="preserve"> </v>
      </c>
      <c r="W67" s="8" t="str">
        <f t="shared" si="14"/>
        <v>Нет</v>
      </c>
      <c r="X67" s="7" t="str">
        <f t="shared" si="15"/>
        <v xml:space="preserve"> </v>
      </c>
      <c r="Y67" s="9">
        <f t="shared" si="16"/>
        <v>0</v>
      </c>
    </row>
    <row r="68" spans="1:25" x14ac:dyDescent="0.25">
      <c r="A68" s="3">
        <v>63</v>
      </c>
      <c r="B68" s="4"/>
      <c r="C68" s="4"/>
      <c r="D68" s="4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6">
        <f t="shared" si="9"/>
        <v>0</v>
      </c>
      <c r="R68" s="6">
        <f t="shared" si="10"/>
        <v>0</v>
      </c>
      <c r="S68" s="7" t="str">
        <f t="shared" si="11"/>
        <v xml:space="preserve"> </v>
      </c>
      <c r="T68" s="27">
        <f t="shared" si="8"/>
        <v>0</v>
      </c>
      <c r="U68" s="7" t="str">
        <f t="shared" si="12"/>
        <v xml:space="preserve"> </v>
      </c>
      <c r="V68" s="7" t="str">
        <f t="shared" si="13"/>
        <v xml:space="preserve"> </v>
      </c>
      <c r="W68" s="8" t="str">
        <f t="shared" si="14"/>
        <v>Нет</v>
      </c>
      <c r="X68" s="7" t="str">
        <f t="shared" si="15"/>
        <v xml:space="preserve"> </v>
      </c>
      <c r="Y68" s="9">
        <f t="shared" si="16"/>
        <v>0</v>
      </c>
    </row>
    <row r="69" spans="1:25" x14ac:dyDescent="0.25">
      <c r="A69" s="3">
        <v>64</v>
      </c>
      <c r="B69" s="4"/>
      <c r="C69" s="4"/>
      <c r="D69" s="4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6">
        <f t="shared" si="9"/>
        <v>0</v>
      </c>
      <c r="R69" s="6">
        <f t="shared" si="10"/>
        <v>0</v>
      </c>
      <c r="S69" s="7" t="str">
        <f t="shared" si="11"/>
        <v xml:space="preserve"> </v>
      </c>
      <c r="T69" s="27">
        <f t="shared" si="8"/>
        <v>0</v>
      </c>
      <c r="U69" s="7" t="str">
        <f t="shared" si="12"/>
        <v xml:space="preserve"> </v>
      </c>
      <c r="V69" s="7" t="str">
        <f t="shared" si="13"/>
        <v xml:space="preserve"> </v>
      </c>
      <c r="W69" s="8" t="str">
        <f t="shared" si="14"/>
        <v>Нет</v>
      </c>
      <c r="X69" s="7" t="str">
        <f t="shared" si="15"/>
        <v xml:space="preserve"> </v>
      </c>
      <c r="Y69" s="9">
        <f t="shared" si="16"/>
        <v>0</v>
      </c>
    </row>
    <row r="70" spans="1:25" x14ac:dyDescent="0.25">
      <c r="A70" s="3">
        <v>65</v>
      </c>
      <c r="B70" s="4"/>
      <c r="C70" s="4"/>
      <c r="D70" s="4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6">
        <f t="shared" ref="Q70:Q101" si="17">MIN(E70:P70)</f>
        <v>0</v>
      </c>
      <c r="R70" s="6">
        <f t="shared" ref="R70:R101" si="18">Q70*1.25</f>
        <v>0</v>
      </c>
      <c r="S70" s="7" t="str">
        <f t="shared" ref="S70:S101" si="19">IFERROR(ROUND(AVERAGE(E70:P70),2)," ")</f>
        <v xml:space="preserve"> </v>
      </c>
      <c r="T70" s="27">
        <f t="shared" si="8"/>
        <v>0</v>
      </c>
      <c r="U70" s="7" t="str">
        <f t="shared" ref="U70:U101" si="20">IFERROR(STDEV(E70:P70)," ")</f>
        <v xml:space="preserve"> </v>
      </c>
      <c r="V70" s="7" t="str">
        <f t="shared" ref="V70:V101" si="21">IFERROR(U70/S70*100," ")</f>
        <v xml:space="preserve"> </v>
      </c>
      <c r="W70" s="8" t="str">
        <f t="shared" ref="W70:W101" si="22">IFERROR(IF(V70&lt;33,"Да","Нет")," ")</f>
        <v>Нет</v>
      </c>
      <c r="X70" s="7" t="str">
        <f t="shared" ref="X70:X101" si="23">IFERROR(ROUND(S70*D70,2)," ")</f>
        <v xml:space="preserve"> </v>
      </c>
      <c r="Y70" s="9">
        <f t="shared" ref="Y70:Y101" si="24">ROUND(Q70*D70,2)</f>
        <v>0</v>
      </c>
    </row>
    <row r="71" spans="1:25" x14ac:dyDescent="0.25">
      <c r="A71" s="3">
        <v>66</v>
      </c>
      <c r="B71" s="4"/>
      <c r="C71" s="4"/>
      <c r="D71" s="4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6">
        <f t="shared" si="17"/>
        <v>0</v>
      </c>
      <c r="R71" s="6">
        <f t="shared" si="18"/>
        <v>0</v>
      </c>
      <c r="S71" s="7" t="str">
        <f t="shared" si="19"/>
        <v xml:space="preserve"> </v>
      </c>
      <c r="T71" s="27">
        <f t="shared" ref="T71:T134" si="25">IF($I$2="по минимальному значению",Q71,S71)</f>
        <v>0</v>
      </c>
      <c r="U71" s="7" t="str">
        <f t="shared" si="20"/>
        <v xml:space="preserve"> </v>
      </c>
      <c r="V71" s="7" t="str">
        <f t="shared" si="21"/>
        <v xml:space="preserve"> </v>
      </c>
      <c r="W71" s="8" t="str">
        <f t="shared" si="22"/>
        <v>Нет</v>
      </c>
      <c r="X71" s="7" t="str">
        <f t="shared" si="23"/>
        <v xml:space="preserve"> </v>
      </c>
      <c r="Y71" s="9">
        <f t="shared" si="24"/>
        <v>0</v>
      </c>
    </row>
    <row r="72" spans="1:25" x14ac:dyDescent="0.25">
      <c r="A72" s="3">
        <v>67</v>
      </c>
      <c r="B72" s="4"/>
      <c r="C72" s="4"/>
      <c r="D72" s="4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6">
        <f t="shared" si="17"/>
        <v>0</v>
      </c>
      <c r="R72" s="6">
        <f t="shared" si="18"/>
        <v>0</v>
      </c>
      <c r="S72" s="7" t="str">
        <f t="shared" si="19"/>
        <v xml:space="preserve"> </v>
      </c>
      <c r="T72" s="27">
        <f t="shared" si="25"/>
        <v>0</v>
      </c>
      <c r="U72" s="7" t="str">
        <f t="shared" si="20"/>
        <v xml:space="preserve"> </v>
      </c>
      <c r="V72" s="7" t="str">
        <f t="shared" si="21"/>
        <v xml:space="preserve"> </v>
      </c>
      <c r="W72" s="8" t="str">
        <f t="shared" si="22"/>
        <v>Нет</v>
      </c>
      <c r="X72" s="7" t="str">
        <f t="shared" si="23"/>
        <v xml:space="preserve"> </v>
      </c>
      <c r="Y72" s="9">
        <f t="shared" si="24"/>
        <v>0</v>
      </c>
    </row>
    <row r="73" spans="1:25" x14ac:dyDescent="0.25">
      <c r="A73" s="3">
        <v>68</v>
      </c>
      <c r="B73" s="4"/>
      <c r="C73" s="4"/>
      <c r="D73" s="4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6">
        <f t="shared" si="17"/>
        <v>0</v>
      </c>
      <c r="R73" s="6">
        <f t="shared" si="18"/>
        <v>0</v>
      </c>
      <c r="S73" s="7" t="str">
        <f t="shared" si="19"/>
        <v xml:space="preserve"> </v>
      </c>
      <c r="T73" s="27">
        <f t="shared" si="25"/>
        <v>0</v>
      </c>
      <c r="U73" s="7" t="str">
        <f t="shared" si="20"/>
        <v xml:space="preserve"> </v>
      </c>
      <c r="V73" s="7" t="str">
        <f t="shared" si="21"/>
        <v xml:space="preserve"> </v>
      </c>
      <c r="W73" s="8" t="str">
        <f t="shared" si="22"/>
        <v>Нет</v>
      </c>
      <c r="X73" s="7" t="str">
        <f t="shared" si="23"/>
        <v xml:space="preserve"> </v>
      </c>
      <c r="Y73" s="9">
        <f t="shared" si="24"/>
        <v>0</v>
      </c>
    </row>
    <row r="74" spans="1:25" x14ac:dyDescent="0.25">
      <c r="A74" s="3">
        <v>69</v>
      </c>
      <c r="B74" s="4"/>
      <c r="C74" s="4"/>
      <c r="D74" s="4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6">
        <f t="shared" si="17"/>
        <v>0</v>
      </c>
      <c r="R74" s="6">
        <f t="shared" si="18"/>
        <v>0</v>
      </c>
      <c r="S74" s="7" t="str">
        <f t="shared" si="19"/>
        <v xml:space="preserve"> </v>
      </c>
      <c r="T74" s="27">
        <f t="shared" si="25"/>
        <v>0</v>
      </c>
      <c r="U74" s="7" t="str">
        <f t="shared" si="20"/>
        <v xml:space="preserve"> </v>
      </c>
      <c r="V74" s="7" t="str">
        <f t="shared" si="21"/>
        <v xml:space="preserve"> </v>
      </c>
      <c r="W74" s="8" t="str">
        <f t="shared" si="22"/>
        <v>Нет</v>
      </c>
      <c r="X74" s="7" t="str">
        <f t="shared" si="23"/>
        <v xml:space="preserve"> </v>
      </c>
      <c r="Y74" s="9">
        <f t="shared" si="24"/>
        <v>0</v>
      </c>
    </row>
    <row r="75" spans="1:25" x14ac:dyDescent="0.25">
      <c r="A75" s="3">
        <v>70</v>
      </c>
      <c r="B75" s="4"/>
      <c r="C75" s="4"/>
      <c r="D75" s="4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6">
        <f t="shared" si="17"/>
        <v>0</v>
      </c>
      <c r="R75" s="6">
        <f t="shared" si="18"/>
        <v>0</v>
      </c>
      <c r="S75" s="7" t="str">
        <f t="shared" si="19"/>
        <v xml:space="preserve"> </v>
      </c>
      <c r="T75" s="27">
        <f t="shared" si="25"/>
        <v>0</v>
      </c>
      <c r="U75" s="7" t="str">
        <f t="shared" si="20"/>
        <v xml:space="preserve"> </v>
      </c>
      <c r="V75" s="7" t="str">
        <f t="shared" si="21"/>
        <v xml:space="preserve"> </v>
      </c>
      <c r="W75" s="8" t="str">
        <f t="shared" si="22"/>
        <v>Нет</v>
      </c>
      <c r="X75" s="7" t="str">
        <f t="shared" si="23"/>
        <v xml:space="preserve"> </v>
      </c>
      <c r="Y75" s="9">
        <f t="shared" si="24"/>
        <v>0</v>
      </c>
    </row>
    <row r="76" spans="1:25" x14ac:dyDescent="0.25">
      <c r="A76" s="3">
        <v>71</v>
      </c>
      <c r="B76" s="4"/>
      <c r="C76" s="4"/>
      <c r="D76" s="4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6">
        <f t="shared" si="17"/>
        <v>0</v>
      </c>
      <c r="R76" s="6">
        <f t="shared" si="18"/>
        <v>0</v>
      </c>
      <c r="S76" s="7" t="str">
        <f t="shared" si="19"/>
        <v xml:space="preserve"> </v>
      </c>
      <c r="T76" s="27">
        <f t="shared" si="25"/>
        <v>0</v>
      </c>
      <c r="U76" s="7" t="str">
        <f t="shared" si="20"/>
        <v xml:space="preserve"> </v>
      </c>
      <c r="V76" s="7" t="str">
        <f t="shared" si="21"/>
        <v xml:space="preserve"> </v>
      </c>
      <c r="W76" s="8" t="str">
        <f t="shared" si="22"/>
        <v>Нет</v>
      </c>
      <c r="X76" s="7" t="str">
        <f t="shared" si="23"/>
        <v xml:space="preserve"> </v>
      </c>
      <c r="Y76" s="9">
        <f t="shared" si="24"/>
        <v>0</v>
      </c>
    </row>
    <row r="77" spans="1:25" x14ac:dyDescent="0.25">
      <c r="A77" s="3">
        <v>72</v>
      </c>
      <c r="B77" s="4"/>
      <c r="C77" s="4"/>
      <c r="D77" s="4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6">
        <f t="shared" si="17"/>
        <v>0</v>
      </c>
      <c r="R77" s="6">
        <f t="shared" si="18"/>
        <v>0</v>
      </c>
      <c r="S77" s="7" t="str">
        <f t="shared" si="19"/>
        <v xml:space="preserve"> </v>
      </c>
      <c r="T77" s="27">
        <f t="shared" si="25"/>
        <v>0</v>
      </c>
      <c r="U77" s="7" t="str">
        <f t="shared" si="20"/>
        <v xml:space="preserve"> </v>
      </c>
      <c r="V77" s="7" t="str">
        <f t="shared" si="21"/>
        <v xml:space="preserve"> </v>
      </c>
      <c r="W77" s="8" t="str">
        <f t="shared" si="22"/>
        <v>Нет</v>
      </c>
      <c r="X77" s="7" t="str">
        <f t="shared" si="23"/>
        <v xml:space="preserve"> </v>
      </c>
      <c r="Y77" s="9">
        <f t="shared" si="24"/>
        <v>0</v>
      </c>
    </row>
    <row r="78" spans="1:25" x14ac:dyDescent="0.25">
      <c r="A78" s="3">
        <v>73</v>
      </c>
      <c r="B78" s="4"/>
      <c r="C78" s="4"/>
      <c r="D78" s="4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6">
        <f t="shared" si="17"/>
        <v>0</v>
      </c>
      <c r="R78" s="6">
        <f t="shared" si="18"/>
        <v>0</v>
      </c>
      <c r="S78" s="7" t="str">
        <f t="shared" si="19"/>
        <v xml:space="preserve"> </v>
      </c>
      <c r="T78" s="27">
        <f t="shared" si="25"/>
        <v>0</v>
      </c>
      <c r="U78" s="7" t="str">
        <f t="shared" si="20"/>
        <v xml:space="preserve"> </v>
      </c>
      <c r="V78" s="7" t="str">
        <f t="shared" si="21"/>
        <v xml:space="preserve"> </v>
      </c>
      <c r="W78" s="8" t="str">
        <f t="shared" si="22"/>
        <v>Нет</v>
      </c>
      <c r="X78" s="7" t="str">
        <f t="shared" si="23"/>
        <v xml:space="preserve"> </v>
      </c>
      <c r="Y78" s="9">
        <f t="shared" si="24"/>
        <v>0</v>
      </c>
    </row>
    <row r="79" spans="1:25" x14ac:dyDescent="0.25">
      <c r="A79" s="3">
        <v>74</v>
      </c>
      <c r="B79" s="4"/>
      <c r="C79" s="4"/>
      <c r="D79" s="4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6">
        <f t="shared" si="17"/>
        <v>0</v>
      </c>
      <c r="R79" s="6">
        <f t="shared" si="18"/>
        <v>0</v>
      </c>
      <c r="S79" s="7" t="str">
        <f t="shared" si="19"/>
        <v xml:space="preserve"> </v>
      </c>
      <c r="T79" s="27">
        <f t="shared" si="25"/>
        <v>0</v>
      </c>
      <c r="U79" s="7" t="str">
        <f t="shared" si="20"/>
        <v xml:space="preserve"> </v>
      </c>
      <c r="V79" s="7" t="str">
        <f t="shared" si="21"/>
        <v xml:space="preserve"> </v>
      </c>
      <c r="W79" s="8" t="str">
        <f t="shared" si="22"/>
        <v>Нет</v>
      </c>
      <c r="X79" s="7" t="str">
        <f t="shared" si="23"/>
        <v xml:space="preserve"> </v>
      </c>
      <c r="Y79" s="9">
        <f t="shared" si="24"/>
        <v>0</v>
      </c>
    </row>
    <row r="80" spans="1:25" x14ac:dyDescent="0.25">
      <c r="A80" s="3">
        <v>75</v>
      </c>
      <c r="B80" s="4"/>
      <c r="C80" s="4"/>
      <c r="D80" s="4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6">
        <f t="shared" si="17"/>
        <v>0</v>
      </c>
      <c r="R80" s="6">
        <f t="shared" si="18"/>
        <v>0</v>
      </c>
      <c r="S80" s="7" t="str">
        <f t="shared" si="19"/>
        <v xml:space="preserve"> </v>
      </c>
      <c r="T80" s="27">
        <f t="shared" si="25"/>
        <v>0</v>
      </c>
      <c r="U80" s="7" t="str">
        <f t="shared" si="20"/>
        <v xml:space="preserve"> </v>
      </c>
      <c r="V80" s="7" t="str">
        <f t="shared" si="21"/>
        <v xml:space="preserve"> </v>
      </c>
      <c r="W80" s="8" t="str">
        <f t="shared" si="22"/>
        <v>Нет</v>
      </c>
      <c r="X80" s="7" t="str">
        <f t="shared" si="23"/>
        <v xml:space="preserve"> </v>
      </c>
      <c r="Y80" s="9">
        <f t="shared" si="24"/>
        <v>0</v>
      </c>
    </row>
    <row r="81" spans="1:25" x14ac:dyDescent="0.25">
      <c r="A81" s="3">
        <v>76</v>
      </c>
      <c r="B81" s="4"/>
      <c r="C81" s="4"/>
      <c r="D81" s="4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6">
        <f t="shared" si="17"/>
        <v>0</v>
      </c>
      <c r="R81" s="6">
        <f t="shared" si="18"/>
        <v>0</v>
      </c>
      <c r="S81" s="7" t="str">
        <f t="shared" si="19"/>
        <v xml:space="preserve"> </v>
      </c>
      <c r="T81" s="27">
        <f t="shared" si="25"/>
        <v>0</v>
      </c>
      <c r="U81" s="7" t="str">
        <f t="shared" si="20"/>
        <v xml:space="preserve"> </v>
      </c>
      <c r="V81" s="7" t="str">
        <f t="shared" si="21"/>
        <v xml:space="preserve"> </v>
      </c>
      <c r="W81" s="8" t="str">
        <f t="shared" si="22"/>
        <v>Нет</v>
      </c>
      <c r="X81" s="7" t="str">
        <f t="shared" si="23"/>
        <v xml:space="preserve"> </v>
      </c>
      <c r="Y81" s="9">
        <f t="shared" si="24"/>
        <v>0</v>
      </c>
    </row>
    <row r="82" spans="1:25" x14ac:dyDescent="0.25">
      <c r="A82" s="3">
        <v>77</v>
      </c>
      <c r="B82" s="4"/>
      <c r="C82" s="4"/>
      <c r="D82" s="4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6">
        <f t="shared" si="17"/>
        <v>0</v>
      </c>
      <c r="R82" s="6">
        <f t="shared" si="18"/>
        <v>0</v>
      </c>
      <c r="S82" s="7" t="str">
        <f t="shared" si="19"/>
        <v xml:space="preserve"> </v>
      </c>
      <c r="T82" s="27">
        <f t="shared" si="25"/>
        <v>0</v>
      </c>
      <c r="U82" s="7" t="str">
        <f t="shared" si="20"/>
        <v xml:space="preserve"> </v>
      </c>
      <c r="V82" s="7" t="str">
        <f t="shared" si="21"/>
        <v xml:space="preserve"> </v>
      </c>
      <c r="W82" s="8" t="str">
        <f t="shared" si="22"/>
        <v>Нет</v>
      </c>
      <c r="X82" s="7" t="str">
        <f t="shared" si="23"/>
        <v xml:space="preserve"> </v>
      </c>
      <c r="Y82" s="9">
        <f t="shared" si="24"/>
        <v>0</v>
      </c>
    </row>
    <row r="83" spans="1:25" x14ac:dyDescent="0.25">
      <c r="A83" s="3">
        <v>78</v>
      </c>
      <c r="B83" s="4"/>
      <c r="C83" s="4"/>
      <c r="D83" s="4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6">
        <f t="shared" si="17"/>
        <v>0</v>
      </c>
      <c r="R83" s="6">
        <f t="shared" si="18"/>
        <v>0</v>
      </c>
      <c r="S83" s="7" t="str">
        <f t="shared" si="19"/>
        <v xml:space="preserve"> </v>
      </c>
      <c r="T83" s="27">
        <f t="shared" si="25"/>
        <v>0</v>
      </c>
      <c r="U83" s="7" t="str">
        <f t="shared" si="20"/>
        <v xml:space="preserve"> </v>
      </c>
      <c r="V83" s="7" t="str">
        <f t="shared" si="21"/>
        <v xml:space="preserve"> </v>
      </c>
      <c r="W83" s="8" t="str">
        <f t="shared" si="22"/>
        <v>Нет</v>
      </c>
      <c r="X83" s="7" t="str">
        <f t="shared" si="23"/>
        <v xml:space="preserve"> </v>
      </c>
      <c r="Y83" s="9">
        <f t="shared" si="24"/>
        <v>0</v>
      </c>
    </row>
    <row r="84" spans="1:25" x14ac:dyDescent="0.25">
      <c r="A84" s="3">
        <v>79</v>
      </c>
      <c r="B84" s="4"/>
      <c r="C84" s="4"/>
      <c r="D84" s="4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6">
        <f t="shared" si="17"/>
        <v>0</v>
      </c>
      <c r="R84" s="6">
        <f t="shared" si="18"/>
        <v>0</v>
      </c>
      <c r="S84" s="7" t="str">
        <f t="shared" si="19"/>
        <v xml:space="preserve"> </v>
      </c>
      <c r="T84" s="27">
        <f t="shared" si="25"/>
        <v>0</v>
      </c>
      <c r="U84" s="7" t="str">
        <f t="shared" si="20"/>
        <v xml:space="preserve"> </v>
      </c>
      <c r="V84" s="7" t="str">
        <f t="shared" si="21"/>
        <v xml:space="preserve"> </v>
      </c>
      <c r="W84" s="8" t="str">
        <f t="shared" si="22"/>
        <v>Нет</v>
      </c>
      <c r="X84" s="7" t="str">
        <f t="shared" si="23"/>
        <v xml:space="preserve"> </v>
      </c>
      <c r="Y84" s="9">
        <f t="shared" si="24"/>
        <v>0</v>
      </c>
    </row>
    <row r="85" spans="1:25" x14ac:dyDescent="0.25">
      <c r="A85" s="3">
        <v>80</v>
      </c>
      <c r="B85" s="4"/>
      <c r="C85" s="4"/>
      <c r="D85" s="4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6">
        <f t="shared" si="17"/>
        <v>0</v>
      </c>
      <c r="R85" s="6">
        <f t="shared" si="18"/>
        <v>0</v>
      </c>
      <c r="S85" s="7" t="str">
        <f t="shared" si="19"/>
        <v xml:space="preserve"> </v>
      </c>
      <c r="T85" s="27">
        <f t="shared" si="25"/>
        <v>0</v>
      </c>
      <c r="U85" s="7" t="str">
        <f t="shared" si="20"/>
        <v xml:space="preserve"> </v>
      </c>
      <c r="V85" s="7" t="str">
        <f t="shared" si="21"/>
        <v xml:space="preserve"> </v>
      </c>
      <c r="W85" s="8" t="str">
        <f t="shared" si="22"/>
        <v>Нет</v>
      </c>
      <c r="X85" s="7" t="str">
        <f t="shared" si="23"/>
        <v xml:space="preserve"> </v>
      </c>
      <c r="Y85" s="9">
        <f t="shared" si="24"/>
        <v>0</v>
      </c>
    </row>
    <row r="86" spans="1:25" x14ac:dyDescent="0.25">
      <c r="A86" s="3">
        <v>81</v>
      </c>
      <c r="B86" s="4"/>
      <c r="C86" s="4"/>
      <c r="D86" s="4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6">
        <f t="shared" si="17"/>
        <v>0</v>
      </c>
      <c r="R86" s="6">
        <f t="shared" si="18"/>
        <v>0</v>
      </c>
      <c r="S86" s="7" t="str">
        <f t="shared" si="19"/>
        <v xml:space="preserve"> </v>
      </c>
      <c r="T86" s="27">
        <f t="shared" si="25"/>
        <v>0</v>
      </c>
      <c r="U86" s="7" t="str">
        <f t="shared" si="20"/>
        <v xml:space="preserve"> </v>
      </c>
      <c r="V86" s="7" t="str">
        <f t="shared" si="21"/>
        <v xml:space="preserve"> </v>
      </c>
      <c r="W86" s="8" t="str">
        <f t="shared" si="22"/>
        <v>Нет</v>
      </c>
      <c r="X86" s="7" t="str">
        <f t="shared" si="23"/>
        <v xml:space="preserve"> </v>
      </c>
      <c r="Y86" s="9">
        <f t="shared" si="24"/>
        <v>0</v>
      </c>
    </row>
    <row r="87" spans="1:25" x14ac:dyDescent="0.25">
      <c r="A87" s="3">
        <v>82</v>
      </c>
      <c r="B87" s="4"/>
      <c r="C87" s="4"/>
      <c r="D87" s="4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6">
        <f t="shared" si="17"/>
        <v>0</v>
      </c>
      <c r="R87" s="6">
        <f t="shared" si="18"/>
        <v>0</v>
      </c>
      <c r="S87" s="7" t="str">
        <f t="shared" si="19"/>
        <v xml:space="preserve"> </v>
      </c>
      <c r="T87" s="27">
        <f t="shared" si="25"/>
        <v>0</v>
      </c>
      <c r="U87" s="7" t="str">
        <f t="shared" si="20"/>
        <v xml:space="preserve"> </v>
      </c>
      <c r="V87" s="7" t="str">
        <f t="shared" si="21"/>
        <v xml:space="preserve"> </v>
      </c>
      <c r="W87" s="8" t="str">
        <f t="shared" si="22"/>
        <v>Нет</v>
      </c>
      <c r="X87" s="7" t="str">
        <f t="shared" si="23"/>
        <v xml:space="preserve"> </v>
      </c>
      <c r="Y87" s="9">
        <f t="shared" si="24"/>
        <v>0</v>
      </c>
    </row>
    <row r="88" spans="1:25" x14ac:dyDescent="0.25">
      <c r="A88" s="3">
        <v>83</v>
      </c>
      <c r="B88" s="4"/>
      <c r="C88" s="4"/>
      <c r="D88" s="4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6">
        <f t="shared" si="17"/>
        <v>0</v>
      </c>
      <c r="R88" s="6">
        <f t="shared" si="18"/>
        <v>0</v>
      </c>
      <c r="S88" s="7" t="str">
        <f t="shared" si="19"/>
        <v xml:space="preserve"> </v>
      </c>
      <c r="T88" s="27">
        <f t="shared" si="25"/>
        <v>0</v>
      </c>
      <c r="U88" s="7" t="str">
        <f t="shared" si="20"/>
        <v xml:space="preserve"> </v>
      </c>
      <c r="V88" s="7" t="str">
        <f t="shared" si="21"/>
        <v xml:space="preserve"> </v>
      </c>
      <c r="W88" s="8" t="str">
        <f t="shared" si="22"/>
        <v>Нет</v>
      </c>
      <c r="X88" s="7" t="str">
        <f t="shared" si="23"/>
        <v xml:space="preserve"> </v>
      </c>
      <c r="Y88" s="9">
        <f t="shared" si="24"/>
        <v>0</v>
      </c>
    </row>
    <row r="89" spans="1:25" x14ac:dyDescent="0.25">
      <c r="A89" s="3">
        <v>84</v>
      </c>
      <c r="B89" s="4"/>
      <c r="C89" s="4"/>
      <c r="D89" s="4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6">
        <f t="shared" si="17"/>
        <v>0</v>
      </c>
      <c r="R89" s="6">
        <f t="shared" si="18"/>
        <v>0</v>
      </c>
      <c r="S89" s="7" t="str">
        <f t="shared" si="19"/>
        <v xml:space="preserve"> </v>
      </c>
      <c r="T89" s="27">
        <f t="shared" si="25"/>
        <v>0</v>
      </c>
      <c r="U89" s="7" t="str">
        <f t="shared" si="20"/>
        <v xml:space="preserve"> </v>
      </c>
      <c r="V89" s="7" t="str">
        <f t="shared" si="21"/>
        <v xml:space="preserve"> </v>
      </c>
      <c r="W89" s="8" t="str">
        <f t="shared" si="22"/>
        <v>Нет</v>
      </c>
      <c r="X89" s="7" t="str">
        <f t="shared" si="23"/>
        <v xml:space="preserve"> </v>
      </c>
      <c r="Y89" s="9">
        <f t="shared" si="24"/>
        <v>0</v>
      </c>
    </row>
    <row r="90" spans="1:25" x14ac:dyDescent="0.25">
      <c r="A90" s="3">
        <v>85</v>
      </c>
      <c r="B90" s="4"/>
      <c r="C90" s="4"/>
      <c r="D90" s="4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6">
        <f t="shared" si="17"/>
        <v>0</v>
      </c>
      <c r="R90" s="6">
        <f t="shared" si="18"/>
        <v>0</v>
      </c>
      <c r="S90" s="7" t="str">
        <f t="shared" si="19"/>
        <v xml:space="preserve"> </v>
      </c>
      <c r="T90" s="27">
        <f t="shared" si="25"/>
        <v>0</v>
      </c>
      <c r="U90" s="7" t="str">
        <f t="shared" si="20"/>
        <v xml:space="preserve"> </v>
      </c>
      <c r="V90" s="7" t="str">
        <f t="shared" si="21"/>
        <v xml:space="preserve"> </v>
      </c>
      <c r="W90" s="8" t="str">
        <f t="shared" si="22"/>
        <v>Нет</v>
      </c>
      <c r="X90" s="7" t="str">
        <f t="shared" si="23"/>
        <v xml:space="preserve"> </v>
      </c>
      <c r="Y90" s="9">
        <f t="shared" si="24"/>
        <v>0</v>
      </c>
    </row>
    <row r="91" spans="1:25" x14ac:dyDescent="0.25">
      <c r="A91" s="3">
        <v>86</v>
      </c>
      <c r="B91" s="4"/>
      <c r="C91" s="4"/>
      <c r="D91" s="4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6">
        <f t="shared" si="17"/>
        <v>0</v>
      </c>
      <c r="R91" s="6">
        <f t="shared" si="18"/>
        <v>0</v>
      </c>
      <c r="S91" s="7" t="str">
        <f t="shared" si="19"/>
        <v xml:space="preserve"> </v>
      </c>
      <c r="T91" s="27">
        <f t="shared" si="25"/>
        <v>0</v>
      </c>
      <c r="U91" s="7" t="str">
        <f t="shared" si="20"/>
        <v xml:space="preserve"> </v>
      </c>
      <c r="V91" s="7" t="str">
        <f t="shared" si="21"/>
        <v xml:space="preserve"> </v>
      </c>
      <c r="W91" s="8" t="str">
        <f t="shared" si="22"/>
        <v>Нет</v>
      </c>
      <c r="X91" s="7" t="str">
        <f t="shared" si="23"/>
        <v xml:space="preserve"> </v>
      </c>
      <c r="Y91" s="9">
        <f t="shared" si="24"/>
        <v>0</v>
      </c>
    </row>
    <row r="92" spans="1:25" x14ac:dyDescent="0.25">
      <c r="A92" s="3">
        <v>87</v>
      </c>
      <c r="B92" s="4"/>
      <c r="C92" s="4"/>
      <c r="D92" s="4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6">
        <f t="shared" si="17"/>
        <v>0</v>
      </c>
      <c r="R92" s="6">
        <f t="shared" si="18"/>
        <v>0</v>
      </c>
      <c r="S92" s="7" t="str">
        <f t="shared" si="19"/>
        <v xml:space="preserve"> </v>
      </c>
      <c r="T92" s="27">
        <f t="shared" si="25"/>
        <v>0</v>
      </c>
      <c r="U92" s="7" t="str">
        <f t="shared" si="20"/>
        <v xml:space="preserve"> </v>
      </c>
      <c r="V92" s="7" t="str">
        <f t="shared" si="21"/>
        <v xml:space="preserve"> </v>
      </c>
      <c r="W92" s="8" t="str">
        <f t="shared" si="22"/>
        <v>Нет</v>
      </c>
      <c r="X92" s="7" t="str">
        <f t="shared" si="23"/>
        <v xml:space="preserve"> </v>
      </c>
      <c r="Y92" s="9">
        <f t="shared" si="24"/>
        <v>0</v>
      </c>
    </row>
    <row r="93" spans="1:25" x14ac:dyDescent="0.25">
      <c r="A93" s="3">
        <v>88</v>
      </c>
      <c r="B93" s="4"/>
      <c r="C93" s="4"/>
      <c r="D93" s="4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6">
        <f t="shared" si="17"/>
        <v>0</v>
      </c>
      <c r="R93" s="6">
        <f t="shared" si="18"/>
        <v>0</v>
      </c>
      <c r="S93" s="7" t="str">
        <f t="shared" si="19"/>
        <v xml:space="preserve"> </v>
      </c>
      <c r="T93" s="27">
        <f t="shared" si="25"/>
        <v>0</v>
      </c>
      <c r="U93" s="7" t="str">
        <f t="shared" si="20"/>
        <v xml:space="preserve"> </v>
      </c>
      <c r="V93" s="7" t="str">
        <f t="shared" si="21"/>
        <v xml:space="preserve"> </v>
      </c>
      <c r="W93" s="8" t="str">
        <f t="shared" si="22"/>
        <v>Нет</v>
      </c>
      <c r="X93" s="7" t="str">
        <f t="shared" si="23"/>
        <v xml:space="preserve"> </v>
      </c>
      <c r="Y93" s="9">
        <f t="shared" si="24"/>
        <v>0</v>
      </c>
    </row>
    <row r="94" spans="1:25" x14ac:dyDescent="0.25">
      <c r="A94" s="3">
        <v>89</v>
      </c>
      <c r="B94" s="4"/>
      <c r="C94" s="4"/>
      <c r="D94" s="4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6">
        <f t="shared" si="17"/>
        <v>0</v>
      </c>
      <c r="R94" s="6">
        <f t="shared" si="18"/>
        <v>0</v>
      </c>
      <c r="S94" s="7" t="str">
        <f t="shared" si="19"/>
        <v xml:space="preserve"> </v>
      </c>
      <c r="T94" s="27">
        <f t="shared" si="25"/>
        <v>0</v>
      </c>
      <c r="U94" s="7" t="str">
        <f t="shared" si="20"/>
        <v xml:space="preserve"> </v>
      </c>
      <c r="V94" s="7" t="str">
        <f t="shared" si="21"/>
        <v xml:space="preserve"> </v>
      </c>
      <c r="W94" s="8" t="str">
        <f t="shared" si="22"/>
        <v>Нет</v>
      </c>
      <c r="X94" s="7" t="str">
        <f t="shared" si="23"/>
        <v xml:space="preserve"> </v>
      </c>
      <c r="Y94" s="9">
        <f t="shared" si="24"/>
        <v>0</v>
      </c>
    </row>
    <row r="95" spans="1:25" x14ac:dyDescent="0.25">
      <c r="A95" s="3">
        <v>90</v>
      </c>
      <c r="B95" s="4"/>
      <c r="C95" s="4"/>
      <c r="D95" s="4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6">
        <f t="shared" si="17"/>
        <v>0</v>
      </c>
      <c r="R95" s="6">
        <f t="shared" si="18"/>
        <v>0</v>
      </c>
      <c r="S95" s="7" t="str">
        <f t="shared" si="19"/>
        <v xml:space="preserve"> </v>
      </c>
      <c r="T95" s="27">
        <f t="shared" si="25"/>
        <v>0</v>
      </c>
      <c r="U95" s="7" t="str">
        <f t="shared" si="20"/>
        <v xml:space="preserve"> </v>
      </c>
      <c r="V95" s="7" t="str">
        <f t="shared" si="21"/>
        <v xml:space="preserve"> </v>
      </c>
      <c r="W95" s="8" t="str">
        <f t="shared" si="22"/>
        <v>Нет</v>
      </c>
      <c r="X95" s="7" t="str">
        <f t="shared" si="23"/>
        <v xml:space="preserve"> </v>
      </c>
      <c r="Y95" s="9">
        <f t="shared" si="24"/>
        <v>0</v>
      </c>
    </row>
    <row r="96" spans="1:25" x14ac:dyDescent="0.25">
      <c r="A96" s="3">
        <v>91</v>
      </c>
      <c r="B96" s="4"/>
      <c r="C96" s="4"/>
      <c r="D96" s="4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6">
        <f t="shared" si="17"/>
        <v>0</v>
      </c>
      <c r="R96" s="6">
        <f t="shared" si="18"/>
        <v>0</v>
      </c>
      <c r="S96" s="7" t="str">
        <f t="shared" si="19"/>
        <v xml:space="preserve"> </v>
      </c>
      <c r="T96" s="27">
        <f t="shared" si="25"/>
        <v>0</v>
      </c>
      <c r="U96" s="7" t="str">
        <f t="shared" si="20"/>
        <v xml:space="preserve"> </v>
      </c>
      <c r="V96" s="7" t="str">
        <f t="shared" si="21"/>
        <v xml:space="preserve"> </v>
      </c>
      <c r="W96" s="8" t="str">
        <f t="shared" si="22"/>
        <v>Нет</v>
      </c>
      <c r="X96" s="7" t="str">
        <f t="shared" si="23"/>
        <v xml:space="preserve"> </v>
      </c>
      <c r="Y96" s="9">
        <f t="shared" si="24"/>
        <v>0</v>
      </c>
    </row>
    <row r="97" spans="1:25" x14ac:dyDescent="0.25">
      <c r="A97" s="3">
        <v>92</v>
      </c>
      <c r="B97" s="4"/>
      <c r="C97" s="4"/>
      <c r="D97" s="4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6">
        <f t="shared" si="17"/>
        <v>0</v>
      </c>
      <c r="R97" s="6">
        <f t="shared" si="18"/>
        <v>0</v>
      </c>
      <c r="S97" s="7" t="str">
        <f t="shared" si="19"/>
        <v xml:space="preserve"> </v>
      </c>
      <c r="T97" s="27">
        <f t="shared" si="25"/>
        <v>0</v>
      </c>
      <c r="U97" s="7" t="str">
        <f t="shared" si="20"/>
        <v xml:space="preserve"> </v>
      </c>
      <c r="V97" s="7" t="str">
        <f t="shared" si="21"/>
        <v xml:space="preserve"> </v>
      </c>
      <c r="W97" s="8" t="str">
        <f t="shared" si="22"/>
        <v>Нет</v>
      </c>
      <c r="X97" s="7" t="str">
        <f t="shared" si="23"/>
        <v xml:space="preserve"> </v>
      </c>
      <c r="Y97" s="9">
        <f t="shared" si="24"/>
        <v>0</v>
      </c>
    </row>
    <row r="98" spans="1:25" x14ac:dyDescent="0.25">
      <c r="A98" s="3">
        <v>93</v>
      </c>
      <c r="B98" s="4"/>
      <c r="C98" s="4"/>
      <c r="D98" s="4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6">
        <f t="shared" si="17"/>
        <v>0</v>
      </c>
      <c r="R98" s="6">
        <f t="shared" si="18"/>
        <v>0</v>
      </c>
      <c r="S98" s="7" t="str">
        <f t="shared" si="19"/>
        <v xml:space="preserve"> </v>
      </c>
      <c r="T98" s="27">
        <f t="shared" si="25"/>
        <v>0</v>
      </c>
      <c r="U98" s="7" t="str">
        <f t="shared" si="20"/>
        <v xml:space="preserve"> </v>
      </c>
      <c r="V98" s="7" t="str">
        <f t="shared" si="21"/>
        <v xml:space="preserve"> </v>
      </c>
      <c r="W98" s="8" t="str">
        <f t="shared" si="22"/>
        <v>Нет</v>
      </c>
      <c r="X98" s="7" t="str">
        <f t="shared" si="23"/>
        <v xml:space="preserve"> </v>
      </c>
      <c r="Y98" s="9">
        <f t="shared" si="24"/>
        <v>0</v>
      </c>
    </row>
    <row r="99" spans="1:25" x14ac:dyDescent="0.25">
      <c r="A99" s="3">
        <v>94</v>
      </c>
      <c r="B99" s="4"/>
      <c r="C99" s="4"/>
      <c r="D99" s="4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6">
        <f t="shared" si="17"/>
        <v>0</v>
      </c>
      <c r="R99" s="6">
        <f t="shared" si="18"/>
        <v>0</v>
      </c>
      <c r="S99" s="7" t="str">
        <f t="shared" si="19"/>
        <v xml:space="preserve"> </v>
      </c>
      <c r="T99" s="27">
        <f t="shared" si="25"/>
        <v>0</v>
      </c>
      <c r="U99" s="7" t="str">
        <f t="shared" si="20"/>
        <v xml:space="preserve"> </v>
      </c>
      <c r="V99" s="7" t="str">
        <f t="shared" si="21"/>
        <v xml:space="preserve"> </v>
      </c>
      <c r="W99" s="8" t="str">
        <f t="shared" si="22"/>
        <v>Нет</v>
      </c>
      <c r="X99" s="7" t="str">
        <f t="shared" si="23"/>
        <v xml:space="preserve"> </v>
      </c>
      <c r="Y99" s="9">
        <f t="shared" si="24"/>
        <v>0</v>
      </c>
    </row>
    <row r="100" spans="1:25" x14ac:dyDescent="0.25">
      <c r="A100" s="3">
        <v>95</v>
      </c>
      <c r="B100" s="4"/>
      <c r="C100" s="4"/>
      <c r="D100" s="4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6">
        <f t="shared" si="17"/>
        <v>0</v>
      </c>
      <c r="R100" s="6">
        <f t="shared" si="18"/>
        <v>0</v>
      </c>
      <c r="S100" s="7" t="str">
        <f t="shared" si="19"/>
        <v xml:space="preserve"> </v>
      </c>
      <c r="T100" s="27">
        <f t="shared" si="25"/>
        <v>0</v>
      </c>
      <c r="U100" s="7" t="str">
        <f t="shared" si="20"/>
        <v xml:space="preserve"> </v>
      </c>
      <c r="V100" s="7" t="str">
        <f t="shared" si="21"/>
        <v xml:space="preserve"> </v>
      </c>
      <c r="W100" s="8" t="str">
        <f t="shared" si="22"/>
        <v>Нет</v>
      </c>
      <c r="X100" s="7" t="str">
        <f t="shared" si="23"/>
        <v xml:space="preserve"> </v>
      </c>
      <c r="Y100" s="9">
        <f t="shared" si="24"/>
        <v>0</v>
      </c>
    </row>
    <row r="101" spans="1:25" x14ac:dyDescent="0.25">
      <c r="A101" s="3">
        <v>96</v>
      </c>
      <c r="B101" s="4"/>
      <c r="C101" s="4"/>
      <c r="D101" s="4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6">
        <f t="shared" si="17"/>
        <v>0</v>
      </c>
      <c r="R101" s="6">
        <f t="shared" si="18"/>
        <v>0</v>
      </c>
      <c r="S101" s="7" t="str">
        <f t="shared" si="19"/>
        <v xml:space="preserve"> </v>
      </c>
      <c r="T101" s="27">
        <f t="shared" si="25"/>
        <v>0</v>
      </c>
      <c r="U101" s="7" t="str">
        <f t="shared" si="20"/>
        <v xml:space="preserve"> </v>
      </c>
      <c r="V101" s="7" t="str">
        <f t="shared" si="21"/>
        <v xml:space="preserve"> </v>
      </c>
      <c r="W101" s="8" t="str">
        <f t="shared" si="22"/>
        <v>Нет</v>
      </c>
      <c r="X101" s="7" t="str">
        <f t="shared" si="23"/>
        <v xml:space="preserve"> </v>
      </c>
      <c r="Y101" s="9">
        <f t="shared" si="24"/>
        <v>0</v>
      </c>
    </row>
    <row r="102" spans="1:25" x14ac:dyDescent="0.25">
      <c r="A102" s="3">
        <v>97</v>
      </c>
      <c r="B102" s="4"/>
      <c r="C102" s="4"/>
      <c r="D102" s="4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6">
        <f t="shared" ref="Q102:Q133" si="26">MIN(E102:P102)</f>
        <v>0</v>
      </c>
      <c r="R102" s="6">
        <f t="shared" ref="R102:R133" si="27">Q102*1.25</f>
        <v>0</v>
      </c>
      <c r="S102" s="7" t="str">
        <f t="shared" ref="S102:S133" si="28">IFERROR(ROUND(AVERAGE(E102:P102),2)," ")</f>
        <v xml:space="preserve"> </v>
      </c>
      <c r="T102" s="27">
        <f t="shared" si="25"/>
        <v>0</v>
      </c>
      <c r="U102" s="7" t="str">
        <f t="shared" ref="U102:U133" si="29">IFERROR(STDEV(E102:P102)," ")</f>
        <v xml:space="preserve"> </v>
      </c>
      <c r="V102" s="7" t="str">
        <f t="shared" ref="V102:V133" si="30">IFERROR(U102/S102*100," ")</f>
        <v xml:space="preserve"> </v>
      </c>
      <c r="W102" s="8" t="str">
        <f t="shared" ref="W102:W133" si="31">IFERROR(IF(V102&lt;33,"Да","Нет")," ")</f>
        <v>Нет</v>
      </c>
      <c r="X102" s="7" t="str">
        <f t="shared" ref="X102:X133" si="32">IFERROR(ROUND(S102*D102,2)," ")</f>
        <v xml:space="preserve"> </v>
      </c>
      <c r="Y102" s="9">
        <f t="shared" ref="Y102:Y133" si="33">ROUND(Q102*D102,2)</f>
        <v>0</v>
      </c>
    </row>
    <row r="103" spans="1:25" x14ac:dyDescent="0.25">
      <c r="A103" s="3">
        <v>98</v>
      </c>
      <c r="B103" s="4"/>
      <c r="C103" s="4"/>
      <c r="D103" s="4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6">
        <f t="shared" si="26"/>
        <v>0</v>
      </c>
      <c r="R103" s="6">
        <f t="shared" si="27"/>
        <v>0</v>
      </c>
      <c r="S103" s="7" t="str">
        <f t="shared" si="28"/>
        <v xml:space="preserve"> </v>
      </c>
      <c r="T103" s="27">
        <f t="shared" si="25"/>
        <v>0</v>
      </c>
      <c r="U103" s="7" t="str">
        <f t="shared" si="29"/>
        <v xml:space="preserve"> </v>
      </c>
      <c r="V103" s="7" t="str">
        <f t="shared" si="30"/>
        <v xml:space="preserve"> </v>
      </c>
      <c r="W103" s="8" t="str">
        <f t="shared" si="31"/>
        <v>Нет</v>
      </c>
      <c r="X103" s="7" t="str">
        <f t="shared" si="32"/>
        <v xml:space="preserve"> </v>
      </c>
      <c r="Y103" s="9">
        <f t="shared" si="33"/>
        <v>0</v>
      </c>
    </row>
    <row r="104" spans="1:25" x14ac:dyDescent="0.25">
      <c r="A104" s="3">
        <v>99</v>
      </c>
      <c r="B104" s="4"/>
      <c r="C104" s="4"/>
      <c r="D104" s="4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6">
        <f t="shared" si="26"/>
        <v>0</v>
      </c>
      <c r="R104" s="6">
        <f t="shared" si="27"/>
        <v>0</v>
      </c>
      <c r="S104" s="7" t="str">
        <f t="shared" si="28"/>
        <v xml:space="preserve"> </v>
      </c>
      <c r="T104" s="27">
        <f t="shared" si="25"/>
        <v>0</v>
      </c>
      <c r="U104" s="7" t="str">
        <f t="shared" si="29"/>
        <v xml:space="preserve"> </v>
      </c>
      <c r="V104" s="7" t="str">
        <f t="shared" si="30"/>
        <v xml:space="preserve"> </v>
      </c>
      <c r="W104" s="8" t="str">
        <f t="shared" si="31"/>
        <v>Нет</v>
      </c>
      <c r="X104" s="7" t="str">
        <f t="shared" si="32"/>
        <v xml:space="preserve"> </v>
      </c>
      <c r="Y104" s="9">
        <f t="shared" si="33"/>
        <v>0</v>
      </c>
    </row>
    <row r="105" spans="1:25" x14ac:dyDescent="0.25">
      <c r="A105" s="3">
        <v>100</v>
      </c>
      <c r="B105" s="4"/>
      <c r="C105" s="4"/>
      <c r="D105" s="4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6">
        <f t="shared" si="26"/>
        <v>0</v>
      </c>
      <c r="R105" s="6">
        <f t="shared" si="27"/>
        <v>0</v>
      </c>
      <c r="S105" s="7" t="str">
        <f t="shared" si="28"/>
        <v xml:space="preserve"> </v>
      </c>
      <c r="T105" s="27">
        <f t="shared" si="25"/>
        <v>0</v>
      </c>
      <c r="U105" s="7" t="str">
        <f t="shared" si="29"/>
        <v xml:space="preserve"> </v>
      </c>
      <c r="V105" s="7" t="str">
        <f t="shared" si="30"/>
        <v xml:space="preserve"> </v>
      </c>
      <c r="W105" s="8" t="str">
        <f t="shared" si="31"/>
        <v>Нет</v>
      </c>
      <c r="X105" s="7" t="str">
        <f t="shared" si="32"/>
        <v xml:space="preserve"> </v>
      </c>
      <c r="Y105" s="9">
        <f t="shared" si="33"/>
        <v>0</v>
      </c>
    </row>
    <row r="106" spans="1:25" x14ac:dyDescent="0.25">
      <c r="A106" s="3">
        <v>101</v>
      </c>
      <c r="B106" s="4"/>
      <c r="C106" s="4"/>
      <c r="D106" s="4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6">
        <f t="shared" si="26"/>
        <v>0</v>
      </c>
      <c r="R106" s="6">
        <f t="shared" si="27"/>
        <v>0</v>
      </c>
      <c r="S106" s="7" t="str">
        <f t="shared" si="28"/>
        <v xml:space="preserve"> </v>
      </c>
      <c r="T106" s="27">
        <f t="shared" si="25"/>
        <v>0</v>
      </c>
      <c r="U106" s="7" t="str">
        <f t="shared" si="29"/>
        <v xml:space="preserve"> </v>
      </c>
      <c r="V106" s="7" t="str">
        <f t="shared" si="30"/>
        <v xml:space="preserve"> </v>
      </c>
      <c r="W106" s="8" t="str">
        <f t="shared" si="31"/>
        <v>Нет</v>
      </c>
      <c r="X106" s="7" t="str">
        <f t="shared" si="32"/>
        <v xml:space="preserve"> </v>
      </c>
      <c r="Y106" s="9">
        <f t="shared" si="33"/>
        <v>0</v>
      </c>
    </row>
    <row r="107" spans="1:25" x14ac:dyDescent="0.25">
      <c r="A107" s="3">
        <v>102</v>
      </c>
      <c r="B107" s="4"/>
      <c r="C107" s="4"/>
      <c r="D107" s="4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6">
        <f t="shared" si="26"/>
        <v>0</v>
      </c>
      <c r="R107" s="6">
        <f t="shared" si="27"/>
        <v>0</v>
      </c>
      <c r="S107" s="7" t="str">
        <f t="shared" si="28"/>
        <v xml:space="preserve"> </v>
      </c>
      <c r="T107" s="27">
        <f t="shared" si="25"/>
        <v>0</v>
      </c>
      <c r="U107" s="7" t="str">
        <f t="shared" si="29"/>
        <v xml:space="preserve"> </v>
      </c>
      <c r="V107" s="7" t="str">
        <f t="shared" si="30"/>
        <v xml:space="preserve"> </v>
      </c>
      <c r="W107" s="8" t="str">
        <f t="shared" si="31"/>
        <v>Нет</v>
      </c>
      <c r="X107" s="7" t="str">
        <f t="shared" si="32"/>
        <v xml:space="preserve"> </v>
      </c>
      <c r="Y107" s="9">
        <f t="shared" si="33"/>
        <v>0</v>
      </c>
    </row>
    <row r="108" spans="1:25" x14ac:dyDescent="0.25">
      <c r="A108" s="3">
        <v>103</v>
      </c>
      <c r="B108" s="4"/>
      <c r="C108" s="4"/>
      <c r="D108" s="4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6">
        <f t="shared" si="26"/>
        <v>0</v>
      </c>
      <c r="R108" s="6">
        <f t="shared" si="27"/>
        <v>0</v>
      </c>
      <c r="S108" s="7" t="str">
        <f t="shared" si="28"/>
        <v xml:space="preserve"> </v>
      </c>
      <c r="T108" s="27">
        <f t="shared" si="25"/>
        <v>0</v>
      </c>
      <c r="U108" s="7" t="str">
        <f t="shared" si="29"/>
        <v xml:space="preserve"> </v>
      </c>
      <c r="V108" s="7" t="str">
        <f t="shared" si="30"/>
        <v xml:space="preserve"> </v>
      </c>
      <c r="W108" s="8" t="str">
        <f t="shared" si="31"/>
        <v>Нет</v>
      </c>
      <c r="X108" s="7" t="str">
        <f t="shared" si="32"/>
        <v xml:space="preserve"> </v>
      </c>
      <c r="Y108" s="9">
        <f t="shared" si="33"/>
        <v>0</v>
      </c>
    </row>
    <row r="109" spans="1:25" x14ac:dyDescent="0.25">
      <c r="A109" s="3">
        <v>104</v>
      </c>
      <c r="B109" s="4"/>
      <c r="C109" s="4"/>
      <c r="D109" s="4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6">
        <f t="shared" si="26"/>
        <v>0</v>
      </c>
      <c r="R109" s="6">
        <f t="shared" si="27"/>
        <v>0</v>
      </c>
      <c r="S109" s="7" t="str">
        <f t="shared" si="28"/>
        <v xml:space="preserve"> </v>
      </c>
      <c r="T109" s="27">
        <f t="shared" si="25"/>
        <v>0</v>
      </c>
      <c r="U109" s="7" t="str">
        <f t="shared" si="29"/>
        <v xml:space="preserve"> </v>
      </c>
      <c r="V109" s="7" t="str">
        <f t="shared" si="30"/>
        <v xml:space="preserve"> </v>
      </c>
      <c r="W109" s="8" t="str">
        <f t="shared" si="31"/>
        <v>Нет</v>
      </c>
      <c r="X109" s="7" t="str">
        <f t="shared" si="32"/>
        <v xml:space="preserve"> </v>
      </c>
      <c r="Y109" s="9">
        <f t="shared" si="33"/>
        <v>0</v>
      </c>
    </row>
    <row r="110" spans="1:25" x14ac:dyDescent="0.25">
      <c r="A110" s="3">
        <v>105</v>
      </c>
      <c r="B110" s="4"/>
      <c r="C110" s="4"/>
      <c r="D110" s="4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6">
        <f t="shared" si="26"/>
        <v>0</v>
      </c>
      <c r="R110" s="6">
        <f t="shared" si="27"/>
        <v>0</v>
      </c>
      <c r="S110" s="7" t="str">
        <f t="shared" si="28"/>
        <v xml:space="preserve"> </v>
      </c>
      <c r="T110" s="27">
        <f t="shared" si="25"/>
        <v>0</v>
      </c>
      <c r="U110" s="7" t="str">
        <f t="shared" si="29"/>
        <v xml:space="preserve"> </v>
      </c>
      <c r="V110" s="7" t="str">
        <f t="shared" si="30"/>
        <v xml:space="preserve"> </v>
      </c>
      <c r="W110" s="8" t="str">
        <f t="shared" si="31"/>
        <v>Нет</v>
      </c>
      <c r="X110" s="7" t="str">
        <f t="shared" si="32"/>
        <v xml:space="preserve"> </v>
      </c>
      <c r="Y110" s="9">
        <f t="shared" si="33"/>
        <v>0</v>
      </c>
    </row>
    <row r="111" spans="1:25" x14ac:dyDescent="0.25">
      <c r="A111" s="3">
        <v>106</v>
      </c>
      <c r="B111" s="4"/>
      <c r="C111" s="4"/>
      <c r="D111" s="4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6">
        <f t="shared" si="26"/>
        <v>0</v>
      </c>
      <c r="R111" s="6">
        <f t="shared" si="27"/>
        <v>0</v>
      </c>
      <c r="S111" s="7" t="str">
        <f t="shared" si="28"/>
        <v xml:space="preserve"> </v>
      </c>
      <c r="T111" s="27">
        <f t="shared" si="25"/>
        <v>0</v>
      </c>
      <c r="U111" s="7" t="str">
        <f t="shared" si="29"/>
        <v xml:space="preserve"> </v>
      </c>
      <c r="V111" s="7" t="str">
        <f t="shared" si="30"/>
        <v xml:space="preserve"> </v>
      </c>
      <c r="W111" s="8" t="str">
        <f t="shared" si="31"/>
        <v>Нет</v>
      </c>
      <c r="X111" s="7" t="str">
        <f t="shared" si="32"/>
        <v xml:space="preserve"> </v>
      </c>
      <c r="Y111" s="9">
        <f t="shared" si="33"/>
        <v>0</v>
      </c>
    </row>
    <row r="112" spans="1:25" x14ac:dyDescent="0.25">
      <c r="A112" s="3">
        <v>107</v>
      </c>
      <c r="B112" s="4"/>
      <c r="C112" s="4"/>
      <c r="D112" s="4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6">
        <f t="shared" si="26"/>
        <v>0</v>
      </c>
      <c r="R112" s="6">
        <f t="shared" si="27"/>
        <v>0</v>
      </c>
      <c r="S112" s="7" t="str">
        <f t="shared" si="28"/>
        <v xml:space="preserve"> </v>
      </c>
      <c r="T112" s="27">
        <f t="shared" si="25"/>
        <v>0</v>
      </c>
      <c r="U112" s="7" t="str">
        <f t="shared" si="29"/>
        <v xml:space="preserve"> </v>
      </c>
      <c r="V112" s="7" t="str">
        <f t="shared" si="30"/>
        <v xml:space="preserve"> </v>
      </c>
      <c r="W112" s="8" t="str">
        <f t="shared" si="31"/>
        <v>Нет</v>
      </c>
      <c r="X112" s="7" t="str">
        <f t="shared" si="32"/>
        <v xml:space="preserve"> </v>
      </c>
      <c r="Y112" s="9">
        <f t="shared" si="33"/>
        <v>0</v>
      </c>
    </row>
    <row r="113" spans="1:25" x14ac:dyDescent="0.25">
      <c r="A113" s="3">
        <v>108</v>
      </c>
      <c r="B113" s="4"/>
      <c r="C113" s="4"/>
      <c r="D113" s="4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6">
        <f t="shared" si="26"/>
        <v>0</v>
      </c>
      <c r="R113" s="6">
        <f t="shared" si="27"/>
        <v>0</v>
      </c>
      <c r="S113" s="7" t="str">
        <f t="shared" si="28"/>
        <v xml:space="preserve"> </v>
      </c>
      <c r="T113" s="27">
        <f t="shared" si="25"/>
        <v>0</v>
      </c>
      <c r="U113" s="7" t="str">
        <f t="shared" si="29"/>
        <v xml:space="preserve"> </v>
      </c>
      <c r="V113" s="7" t="str">
        <f t="shared" si="30"/>
        <v xml:space="preserve"> </v>
      </c>
      <c r="W113" s="8" t="str">
        <f t="shared" si="31"/>
        <v>Нет</v>
      </c>
      <c r="X113" s="7" t="str">
        <f t="shared" si="32"/>
        <v xml:space="preserve"> </v>
      </c>
      <c r="Y113" s="9">
        <f t="shared" si="33"/>
        <v>0</v>
      </c>
    </row>
    <row r="114" spans="1:25" x14ac:dyDescent="0.25">
      <c r="A114" s="3">
        <v>109</v>
      </c>
      <c r="B114" s="4"/>
      <c r="C114" s="4"/>
      <c r="D114" s="4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6">
        <f t="shared" si="26"/>
        <v>0</v>
      </c>
      <c r="R114" s="6">
        <f t="shared" si="27"/>
        <v>0</v>
      </c>
      <c r="S114" s="7" t="str">
        <f t="shared" si="28"/>
        <v xml:space="preserve"> </v>
      </c>
      <c r="T114" s="27">
        <f t="shared" si="25"/>
        <v>0</v>
      </c>
      <c r="U114" s="7" t="str">
        <f t="shared" si="29"/>
        <v xml:space="preserve"> </v>
      </c>
      <c r="V114" s="7" t="str">
        <f t="shared" si="30"/>
        <v xml:space="preserve"> </v>
      </c>
      <c r="W114" s="8" t="str">
        <f t="shared" si="31"/>
        <v>Нет</v>
      </c>
      <c r="X114" s="7" t="str">
        <f t="shared" si="32"/>
        <v xml:space="preserve"> </v>
      </c>
      <c r="Y114" s="9">
        <f t="shared" si="33"/>
        <v>0</v>
      </c>
    </row>
    <row r="115" spans="1:25" x14ac:dyDescent="0.25">
      <c r="A115" s="3">
        <v>110</v>
      </c>
      <c r="B115" s="4"/>
      <c r="C115" s="4"/>
      <c r="D115" s="4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6">
        <f t="shared" si="26"/>
        <v>0</v>
      </c>
      <c r="R115" s="6">
        <f t="shared" si="27"/>
        <v>0</v>
      </c>
      <c r="S115" s="7" t="str">
        <f t="shared" si="28"/>
        <v xml:space="preserve"> </v>
      </c>
      <c r="T115" s="27">
        <f t="shared" si="25"/>
        <v>0</v>
      </c>
      <c r="U115" s="7" t="str">
        <f t="shared" si="29"/>
        <v xml:space="preserve"> </v>
      </c>
      <c r="V115" s="7" t="str">
        <f t="shared" si="30"/>
        <v xml:space="preserve"> </v>
      </c>
      <c r="W115" s="8" t="str">
        <f t="shared" si="31"/>
        <v>Нет</v>
      </c>
      <c r="X115" s="7" t="str">
        <f t="shared" si="32"/>
        <v xml:space="preserve"> </v>
      </c>
      <c r="Y115" s="9">
        <f t="shared" si="33"/>
        <v>0</v>
      </c>
    </row>
    <row r="116" spans="1:25" x14ac:dyDescent="0.25">
      <c r="A116" s="3">
        <v>111</v>
      </c>
      <c r="B116" s="4"/>
      <c r="C116" s="4"/>
      <c r="D116" s="4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6">
        <f t="shared" si="26"/>
        <v>0</v>
      </c>
      <c r="R116" s="6">
        <f t="shared" si="27"/>
        <v>0</v>
      </c>
      <c r="S116" s="7" t="str">
        <f t="shared" si="28"/>
        <v xml:space="preserve"> </v>
      </c>
      <c r="T116" s="27">
        <f t="shared" si="25"/>
        <v>0</v>
      </c>
      <c r="U116" s="7" t="str">
        <f t="shared" si="29"/>
        <v xml:space="preserve"> </v>
      </c>
      <c r="V116" s="7" t="str">
        <f t="shared" si="30"/>
        <v xml:space="preserve"> </v>
      </c>
      <c r="W116" s="8" t="str">
        <f t="shared" si="31"/>
        <v>Нет</v>
      </c>
      <c r="X116" s="7" t="str">
        <f t="shared" si="32"/>
        <v xml:space="preserve"> </v>
      </c>
      <c r="Y116" s="9">
        <f t="shared" si="33"/>
        <v>0</v>
      </c>
    </row>
    <row r="117" spans="1:25" x14ac:dyDescent="0.25">
      <c r="A117" s="3">
        <v>112</v>
      </c>
      <c r="B117" s="4"/>
      <c r="C117" s="4"/>
      <c r="D117" s="4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6">
        <f t="shared" si="26"/>
        <v>0</v>
      </c>
      <c r="R117" s="6">
        <f t="shared" si="27"/>
        <v>0</v>
      </c>
      <c r="S117" s="7" t="str">
        <f t="shared" si="28"/>
        <v xml:space="preserve"> </v>
      </c>
      <c r="T117" s="27">
        <f t="shared" si="25"/>
        <v>0</v>
      </c>
      <c r="U117" s="7" t="str">
        <f t="shared" si="29"/>
        <v xml:space="preserve"> </v>
      </c>
      <c r="V117" s="7" t="str">
        <f t="shared" si="30"/>
        <v xml:space="preserve"> </v>
      </c>
      <c r="W117" s="8" t="str">
        <f t="shared" si="31"/>
        <v>Нет</v>
      </c>
      <c r="X117" s="7" t="str">
        <f t="shared" si="32"/>
        <v xml:space="preserve"> </v>
      </c>
      <c r="Y117" s="9">
        <f t="shared" si="33"/>
        <v>0</v>
      </c>
    </row>
    <row r="118" spans="1:25" x14ac:dyDescent="0.25">
      <c r="A118" s="3">
        <v>113</v>
      </c>
      <c r="B118" s="4"/>
      <c r="C118" s="4"/>
      <c r="D118" s="4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6">
        <f t="shared" si="26"/>
        <v>0</v>
      </c>
      <c r="R118" s="6">
        <f t="shared" si="27"/>
        <v>0</v>
      </c>
      <c r="S118" s="7" t="str">
        <f t="shared" si="28"/>
        <v xml:space="preserve"> </v>
      </c>
      <c r="T118" s="27">
        <f t="shared" si="25"/>
        <v>0</v>
      </c>
      <c r="U118" s="7" t="str">
        <f t="shared" si="29"/>
        <v xml:space="preserve"> </v>
      </c>
      <c r="V118" s="7" t="str">
        <f t="shared" si="30"/>
        <v xml:space="preserve"> </v>
      </c>
      <c r="W118" s="8" t="str">
        <f t="shared" si="31"/>
        <v>Нет</v>
      </c>
      <c r="X118" s="7" t="str">
        <f t="shared" si="32"/>
        <v xml:space="preserve"> </v>
      </c>
      <c r="Y118" s="9">
        <f t="shared" si="33"/>
        <v>0</v>
      </c>
    </row>
    <row r="119" spans="1:25" x14ac:dyDescent="0.25">
      <c r="A119" s="3">
        <v>114</v>
      </c>
      <c r="B119" s="4"/>
      <c r="C119" s="4"/>
      <c r="D119" s="4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6">
        <f t="shared" si="26"/>
        <v>0</v>
      </c>
      <c r="R119" s="6">
        <f t="shared" si="27"/>
        <v>0</v>
      </c>
      <c r="S119" s="7" t="str">
        <f t="shared" si="28"/>
        <v xml:space="preserve"> </v>
      </c>
      <c r="T119" s="27">
        <f t="shared" si="25"/>
        <v>0</v>
      </c>
      <c r="U119" s="7" t="str">
        <f t="shared" si="29"/>
        <v xml:space="preserve"> </v>
      </c>
      <c r="V119" s="7" t="str">
        <f t="shared" si="30"/>
        <v xml:space="preserve"> </v>
      </c>
      <c r="W119" s="8" t="str">
        <f t="shared" si="31"/>
        <v>Нет</v>
      </c>
      <c r="X119" s="7" t="str">
        <f t="shared" si="32"/>
        <v xml:space="preserve"> </v>
      </c>
      <c r="Y119" s="9">
        <f t="shared" si="33"/>
        <v>0</v>
      </c>
    </row>
    <row r="120" spans="1:25" x14ac:dyDescent="0.25">
      <c r="A120" s="3">
        <v>115</v>
      </c>
      <c r="B120" s="4"/>
      <c r="C120" s="4"/>
      <c r="D120" s="4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6">
        <f t="shared" si="26"/>
        <v>0</v>
      </c>
      <c r="R120" s="6">
        <f t="shared" si="27"/>
        <v>0</v>
      </c>
      <c r="S120" s="7" t="str">
        <f t="shared" si="28"/>
        <v xml:space="preserve"> </v>
      </c>
      <c r="T120" s="27">
        <f t="shared" si="25"/>
        <v>0</v>
      </c>
      <c r="U120" s="7" t="str">
        <f t="shared" si="29"/>
        <v xml:space="preserve"> </v>
      </c>
      <c r="V120" s="7" t="str">
        <f t="shared" si="30"/>
        <v xml:space="preserve"> </v>
      </c>
      <c r="W120" s="8" t="str">
        <f t="shared" si="31"/>
        <v>Нет</v>
      </c>
      <c r="X120" s="7" t="str">
        <f t="shared" si="32"/>
        <v xml:space="preserve"> </v>
      </c>
      <c r="Y120" s="9">
        <f t="shared" si="33"/>
        <v>0</v>
      </c>
    </row>
    <row r="121" spans="1:25" x14ac:dyDescent="0.25">
      <c r="A121" s="3">
        <v>116</v>
      </c>
      <c r="B121" s="4"/>
      <c r="C121" s="4"/>
      <c r="D121" s="4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6">
        <f t="shared" si="26"/>
        <v>0</v>
      </c>
      <c r="R121" s="6">
        <f t="shared" si="27"/>
        <v>0</v>
      </c>
      <c r="S121" s="7" t="str">
        <f t="shared" si="28"/>
        <v xml:space="preserve"> </v>
      </c>
      <c r="T121" s="27">
        <f t="shared" si="25"/>
        <v>0</v>
      </c>
      <c r="U121" s="7" t="str">
        <f t="shared" si="29"/>
        <v xml:space="preserve"> </v>
      </c>
      <c r="V121" s="7" t="str">
        <f t="shared" si="30"/>
        <v xml:space="preserve"> </v>
      </c>
      <c r="W121" s="8" t="str">
        <f t="shared" si="31"/>
        <v>Нет</v>
      </c>
      <c r="X121" s="7" t="str">
        <f t="shared" si="32"/>
        <v xml:space="preserve"> </v>
      </c>
      <c r="Y121" s="9">
        <f t="shared" si="33"/>
        <v>0</v>
      </c>
    </row>
    <row r="122" spans="1:25" x14ac:dyDescent="0.25">
      <c r="A122" s="3">
        <v>117</v>
      </c>
      <c r="B122" s="4"/>
      <c r="C122" s="4"/>
      <c r="D122" s="4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6">
        <f t="shared" si="26"/>
        <v>0</v>
      </c>
      <c r="R122" s="6">
        <f t="shared" si="27"/>
        <v>0</v>
      </c>
      <c r="S122" s="7" t="str">
        <f t="shared" si="28"/>
        <v xml:space="preserve"> </v>
      </c>
      <c r="T122" s="27">
        <f t="shared" si="25"/>
        <v>0</v>
      </c>
      <c r="U122" s="7" t="str">
        <f t="shared" si="29"/>
        <v xml:space="preserve"> </v>
      </c>
      <c r="V122" s="7" t="str">
        <f t="shared" si="30"/>
        <v xml:space="preserve"> </v>
      </c>
      <c r="W122" s="8" t="str">
        <f t="shared" si="31"/>
        <v>Нет</v>
      </c>
      <c r="X122" s="7" t="str">
        <f t="shared" si="32"/>
        <v xml:space="preserve"> </v>
      </c>
      <c r="Y122" s="9">
        <f t="shared" si="33"/>
        <v>0</v>
      </c>
    </row>
    <row r="123" spans="1:25" x14ac:dyDescent="0.25">
      <c r="A123" s="3">
        <v>118</v>
      </c>
      <c r="B123" s="4"/>
      <c r="C123" s="4"/>
      <c r="D123" s="4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6">
        <f t="shared" si="26"/>
        <v>0</v>
      </c>
      <c r="R123" s="6">
        <f t="shared" si="27"/>
        <v>0</v>
      </c>
      <c r="S123" s="7" t="str">
        <f t="shared" si="28"/>
        <v xml:space="preserve"> </v>
      </c>
      <c r="T123" s="27">
        <f t="shared" si="25"/>
        <v>0</v>
      </c>
      <c r="U123" s="7" t="str">
        <f t="shared" si="29"/>
        <v xml:space="preserve"> </v>
      </c>
      <c r="V123" s="7" t="str">
        <f t="shared" si="30"/>
        <v xml:space="preserve"> </v>
      </c>
      <c r="W123" s="8" t="str">
        <f t="shared" si="31"/>
        <v>Нет</v>
      </c>
      <c r="X123" s="7" t="str">
        <f t="shared" si="32"/>
        <v xml:space="preserve"> </v>
      </c>
      <c r="Y123" s="9">
        <f t="shared" si="33"/>
        <v>0</v>
      </c>
    </row>
    <row r="124" spans="1:25" x14ac:dyDescent="0.25">
      <c r="A124" s="3">
        <v>119</v>
      </c>
      <c r="B124" s="4"/>
      <c r="C124" s="4"/>
      <c r="D124" s="4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6">
        <f t="shared" si="26"/>
        <v>0</v>
      </c>
      <c r="R124" s="6">
        <f t="shared" si="27"/>
        <v>0</v>
      </c>
      <c r="S124" s="7" t="str">
        <f t="shared" si="28"/>
        <v xml:space="preserve"> </v>
      </c>
      <c r="T124" s="27">
        <f t="shared" si="25"/>
        <v>0</v>
      </c>
      <c r="U124" s="7" t="str">
        <f t="shared" si="29"/>
        <v xml:space="preserve"> </v>
      </c>
      <c r="V124" s="7" t="str">
        <f t="shared" si="30"/>
        <v xml:space="preserve"> </v>
      </c>
      <c r="W124" s="8" t="str">
        <f t="shared" si="31"/>
        <v>Нет</v>
      </c>
      <c r="X124" s="7" t="str">
        <f t="shared" si="32"/>
        <v xml:space="preserve"> </v>
      </c>
      <c r="Y124" s="9">
        <f t="shared" si="33"/>
        <v>0</v>
      </c>
    </row>
    <row r="125" spans="1:25" x14ac:dyDescent="0.25">
      <c r="A125" s="3">
        <v>120</v>
      </c>
      <c r="B125" s="4"/>
      <c r="C125" s="4"/>
      <c r="D125" s="4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6">
        <f t="shared" si="26"/>
        <v>0</v>
      </c>
      <c r="R125" s="6">
        <f t="shared" si="27"/>
        <v>0</v>
      </c>
      <c r="S125" s="7" t="str">
        <f t="shared" si="28"/>
        <v xml:space="preserve"> </v>
      </c>
      <c r="T125" s="27">
        <f t="shared" si="25"/>
        <v>0</v>
      </c>
      <c r="U125" s="7" t="str">
        <f t="shared" si="29"/>
        <v xml:space="preserve"> </v>
      </c>
      <c r="V125" s="7" t="str">
        <f t="shared" si="30"/>
        <v xml:space="preserve"> </v>
      </c>
      <c r="W125" s="8" t="str">
        <f t="shared" si="31"/>
        <v>Нет</v>
      </c>
      <c r="X125" s="7" t="str">
        <f t="shared" si="32"/>
        <v xml:space="preserve"> </v>
      </c>
      <c r="Y125" s="9">
        <f t="shared" si="33"/>
        <v>0</v>
      </c>
    </row>
    <row r="126" spans="1:25" x14ac:dyDescent="0.25">
      <c r="A126" s="3">
        <v>121</v>
      </c>
      <c r="B126" s="4"/>
      <c r="C126" s="4"/>
      <c r="D126" s="4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6">
        <f t="shared" si="26"/>
        <v>0</v>
      </c>
      <c r="R126" s="6">
        <f t="shared" si="27"/>
        <v>0</v>
      </c>
      <c r="S126" s="7" t="str">
        <f t="shared" si="28"/>
        <v xml:space="preserve"> </v>
      </c>
      <c r="T126" s="27">
        <f t="shared" si="25"/>
        <v>0</v>
      </c>
      <c r="U126" s="7" t="str">
        <f t="shared" si="29"/>
        <v xml:space="preserve"> </v>
      </c>
      <c r="V126" s="7" t="str">
        <f t="shared" si="30"/>
        <v xml:space="preserve"> </v>
      </c>
      <c r="W126" s="8" t="str">
        <f t="shared" si="31"/>
        <v>Нет</v>
      </c>
      <c r="X126" s="7" t="str">
        <f t="shared" si="32"/>
        <v xml:space="preserve"> </v>
      </c>
      <c r="Y126" s="9">
        <f t="shared" si="33"/>
        <v>0</v>
      </c>
    </row>
    <row r="127" spans="1:25" x14ac:dyDescent="0.25">
      <c r="A127" s="3">
        <v>122</v>
      </c>
      <c r="B127" s="4"/>
      <c r="C127" s="4"/>
      <c r="D127" s="4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6">
        <f t="shared" si="26"/>
        <v>0</v>
      </c>
      <c r="R127" s="6">
        <f t="shared" si="27"/>
        <v>0</v>
      </c>
      <c r="S127" s="7" t="str">
        <f t="shared" si="28"/>
        <v xml:space="preserve"> </v>
      </c>
      <c r="T127" s="27">
        <f t="shared" si="25"/>
        <v>0</v>
      </c>
      <c r="U127" s="7" t="str">
        <f t="shared" si="29"/>
        <v xml:space="preserve"> </v>
      </c>
      <c r="V127" s="7" t="str">
        <f t="shared" si="30"/>
        <v xml:space="preserve"> </v>
      </c>
      <c r="W127" s="8" t="str">
        <f t="shared" si="31"/>
        <v>Нет</v>
      </c>
      <c r="X127" s="7" t="str">
        <f t="shared" si="32"/>
        <v xml:space="preserve"> </v>
      </c>
      <c r="Y127" s="9">
        <f t="shared" si="33"/>
        <v>0</v>
      </c>
    </row>
    <row r="128" spans="1:25" x14ac:dyDescent="0.25">
      <c r="A128" s="3">
        <v>123</v>
      </c>
      <c r="B128" s="4"/>
      <c r="C128" s="4"/>
      <c r="D128" s="4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6">
        <f t="shared" si="26"/>
        <v>0</v>
      </c>
      <c r="R128" s="6">
        <f t="shared" si="27"/>
        <v>0</v>
      </c>
      <c r="S128" s="7" t="str">
        <f t="shared" si="28"/>
        <v xml:space="preserve"> </v>
      </c>
      <c r="T128" s="27">
        <f t="shared" si="25"/>
        <v>0</v>
      </c>
      <c r="U128" s="7" t="str">
        <f t="shared" si="29"/>
        <v xml:space="preserve"> </v>
      </c>
      <c r="V128" s="7" t="str">
        <f t="shared" si="30"/>
        <v xml:space="preserve"> </v>
      </c>
      <c r="W128" s="8" t="str">
        <f t="shared" si="31"/>
        <v>Нет</v>
      </c>
      <c r="X128" s="7" t="str">
        <f t="shared" si="32"/>
        <v xml:space="preserve"> </v>
      </c>
      <c r="Y128" s="9">
        <f t="shared" si="33"/>
        <v>0</v>
      </c>
    </row>
    <row r="129" spans="1:25" x14ac:dyDescent="0.25">
      <c r="A129" s="3">
        <v>124</v>
      </c>
      <c r="B129" s="4"/>
      <c r="C129" s="4"/>
      <c r="D129" s="4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6">
        <f t="shared" si="26"/>
        <v>0</v>
      </c>
      <c r="R129" s="6">
        <f t="shared" si="27"/>
        <v>0</v>
      </c>
      <c r="S129" s="7" t="str">
        <f t="shared" si="28"/>
        <v xml:space="preserve"> </v>
      </c>
      <c r="T129" s="27">
        <f t="shared" si="25"/>
        <v>0</v>
      </c>
      <c r="U129" s="7" t="str">
        <f t="shared" si="29"/>
        <v xml:space="preserve"> </v>
      </c>
      <c r="V129" s="7" t="str">
        <f t="shared" si="30"/>
        <v xml:space="preserve"> </v>
      </c>
      <c r="W129" s="8" t="str">
        <f t="shared" si="31"/>
        <v>Нет</v>
      </c>
      <c r="X129" s="7" t="str">
        <f t="shared" si="32"/>
        <v xml:space="preserve"> </v>
      </c>
      <c r="Y129" s="9">
        <f t="shared" si="33"/>
        <v>0</v>
      </c>
    </row>
    <row r="130" spans="1:25" x14ac:dyDescent="0.25">
      <c r="A130" s="3">
        <v>125</v>
      </c>
      <c r="B130" s="4"/>
      <c r="C130" s="4"/>
      <c r="D130" s="4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6">
        <f t="shared" si="26"/>
        <v>0</v>
      </c>
      <c r="R130" s="6">
        <f t="shared" si="27"/>
        <v>0</v>
      </c>
      <c r="S130" s="7" t="str">
        <f t="shared" si="28"/>
        <v xml:space="preserve"> </v>
      </c>
      <c r="T130" s="27">
        <f t="shared" si="25"/>
        <v>0</v>
      </c>
      <c r="U130" s="7" t="str">
        <f t="shared" si="29"/>
        <v xml:space="preserve"> </v>
      </c>
      <c r="V130" s="7" t="str">
        <f t="shared" si="30"/>
        <v xml:space="preserve"> </v>
      </c>
      <c r="W130" s="8" t="str">
        <f t="shared" si="31"/>
        <v>Нет</v>
      </c>
      <c r="X130" s="7" t="str">
        <f t="shared" si="32"/>
        <v xml:space="preserve"> </v>
      </c>
      <c r="Y130" s="9">
        <f t="shared" si="33"/>
        <v>0</v>
      </c>
    </row>
    <row r="131" spans="1:25" x14ac:dyDescent="0.25">
      <c r="A131" s="3">
        <v>126</v>
      </c>
      <c r="B131" s="4"/>
      <c r="C131" s="4"/>
      <c r="D131" s="4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6">
        <f t="shared" si="26"/>
        <v>0</v>
      </c>
      <c r="R131" s="6">
        <f t="shared" si="27"/>
        <v>0</v>
      </c>
      <c r="S131" s="7" t="str">
        <f t="shared" si="28"/>
        <v xml:space="preserve"> </v>
      </c>
      <c r="T131" s="27">
        <f t="shared" si="25"/>
        <v>0</v>
      </c>
      <c r="U131" s="7" t="str">
        <f t="shared" si="29"/>
        <v xml:space="preserve"> </v>
      </c>
      <c r="V131" s="7" t="str">
        <f t="shared" si="30"/>
        <v xml:space="preserve"> </v>
      </c>
      <c r="W131" s="8" t="str">
        <f t="shared" si="31"/>
        <v>Нет</v>
      </c>
      <c r="X131" s="7" t="str">
        <f t="shared" si="32"/>
        <v xml:space="preserve"> </v>
      </c>
      <c r="Y131" s="9">
        <f t="shared" si="33"/>
        <v>0</v>
      </c>
    </row>
    <row r="132" spans="1:25" x14ac:dyDescent="0.25">
      <c r="A132" s="3">
        <v>127</v>
      </c>
      <c r="B132" s="4"/>
      <c r="C132" s="4"/>
      <c r="D132" s="4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6">
        <f t="shared" si="26"/>
        <v>0</v>
      </c>
      <c r="R132" s="6">
        <f t="shared" si="27"/>
        <v>0</v>
      </c>
      <c r="S132" s="7" t="str">
        <f t="shared" si="28"/>
        <v xml:space="preserve"> </v>
      </c>
      <c r="T132" s="27">
        <f t="shared" si="25"/>
        <v>0</v>
      </c>
      <c r="U132" s="7" t="str">
        <f t="shared" si="29"/>
        <v xml:space="preserve"> </v>
      </c>
      <c r="V132" s="7" t="str">
        <f t="shared" si="30"/>
        <v xml:space="preserve"> </v>
      </c>
      <c r="W132" s="8" t="str">
        <f t="shared" si="31"/>
        <v>Нет</v>
      </c>
      <c r="X132" s="7" t="str">
        <f t="shared" si="32"/>
        <v xml:space="preserve"> </v>
      </c>
      <c r="Y132" s="9">
        <f t="shared" si="33"/>
        <v>0</v>
      </c>
    </row>
    <row r="133" spans="1:25" x14ac:dyDescent="0.25">
      <c r="A133" s="3">
        <v>128</v>
      </c>
      <c r="B133" s="4"/>
      <c r="C133" s="4"/>
      <c r="D133" s="4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6">
        <f t="shared" si="26"/>
        <v>0</v>
      </c>
      <c r="R133" s="6">
        <f t="shared" si="27"/>
        <v>0</v>
      </c>
      <c r="S133" s="7" t="str">
        <f t="shared" si="28"/>
        <v xml:space="preserve"> </v>
      </c>
      <c r="T133" s="27">
        <f t="shared" si="25"/>
        <v>0</v>
      </c>
      <c r="U133" s="7" t="str">
        <f t="shared" si="29"/>
        <v xml:space="preserve"> </v>
      </c>
      <c r="V133" s="7" t="str">
        <f t="shared" si="30"/>
        <v xml:space="preserve"> </v>
      </c>
      <c r="W133" s="8" t="str">
        <f t="shared" si="31"/>
        <v>Нет</v>
      </c>
      <c r="X133" s="7" t="str">
        <f t="shared" si="32"/>
        <v xml:space="preserve"> </v>
      </c>
      <c r="Y133" s="9">
        <f t="shared" si="33"/>
        <v>0</v>
      </c>
    </row>
    <row r="134" spans="1:25" x14ac:dyDescent="0.25">
      <c r="A134" s="3">
        <v>129</v>
      </c>
      <c r="B134" s="4"/>
      <c r="C134" s="4"/>
      <c r="D134" s="4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6">
        <f t="shared" ref="Q134:Q165" si="34">MIN(E134:P134)</f>
        <v>0</v>
      </c>
      <c r="R134" s="6">
        <f t="shared" ref="R134:R165" si="35">Q134*1.25</f>
        <v>0</v>
      </c>
      <c r="S134" s="7" t="str">
        <f t="shared" ref="S134:S165" si="36">IFERROR(ROUND(AVERAGE(E134:P134),2)," ")</f>
        <v xml:space="preserve"> </v>
      </c>
      <c r="T134" s="27">
        <f t="shared" si="25"/>
        <v>0</v>
      </c>
      <c r="U134" s="7" t="str">
        <f t="shared" ref="U134:U165" si="37">IFERROR(STDEV(E134:P134)," ")</f>
        <v xml:space="preserve"> </v>
      </c>
      <c r="V134" s="7" t="str">
        <f t="shared" ref="V134:V165" si="38">IFERROR(U134/S134*100," ")</f>
        <v xml:space="preserve"> </v>
      </c>
      <c r="W134" s="8" t="str">
        <f t="shared" ref="W134:W165" si="39">IFERROR(IF(V134&lt;33,"Да","Нет")," ")</f>
        <v>Нет</v>
      </c>
      <c r="X134" s="7" t="str">
        <f t="shared" ref="X134:X165" si="40">IFERROR(ROUND(S134*D134,2)," ")</f>
        <v xml:space="preserve"> </v>
      </c>
      <c r="Y134" s="9">
        <f t="shared" ref="Y134:Y165" si="41">ROUND(Q134*D134,2)</f>
        <v>0</v>
      </c>
    </row>
    <row r="135" spans="1:25" x14ac:dyDescent="0.25">
      <c r="A135" s="3">
        <v>130</v>
      </c>
      <c r="B135" s="4"/>
      <c r="C135" s="4"/>
      <c r="D135" s="4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6">
        <f t="shared" si="34"/>
        <v>0</v>
      </c>
      <c r="R135" s="6">
        <f t="shared" si="35"/>
        <v>0</v>
      </c>
      <c r="S135" s="7" t="str">
        <f t="shared" si="36"/>
        <v xml:space="preserve"> </v>
      </c>
      <c r="T135" s="27">
        <f t="shared" ref="T135:T175" si="42">IF($I$2="по минимальному значению",Q135,S135)</f>
        <v>0</v>
      </c>
      <c r="U135" s="7" t="str">
        <f t="shared" si="37"/>
        <v xml:space="preserve"> </v>
      </c>
      <c r="V135" s="7" t="str">
        <f t="shared" si="38"/>
        <v xml:space="preserve"> </v>
      </c>
      <c r="W135" s="8" t="str">
        <f t="shared" si="39"/>
        <v>Нет</v>
      </c>
      <c r="X135" s="7" t="str">
        <f t="shared" si="40"/>
        <v xml:space="preserve"> </v>
      </c>
      <c r="Y135" s="9">
        <f t="shared" si="41"/>
        <v>0</v>
      </c>
    </row>
    <row r="136" spans="1:25" x14ac:dyDescent="0.25">
      <c r="A136" s="3">
        <v>131</v>
      </c>
      <c r="B136" s="4"/>
      <c r="C136" s="4"/>
      <c r="D136" s="4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6">
        <f t="shared" si="34"/>
        <v>0</v>
      </c>
      <c r="R136" s="6">
        <f t="shared" si="35"/>
        <v>0</v>
      </c>
      <c r="S136" s="7" t="str">
        <f t="shared" si="36"/>
        <v xml:space="preserve"> </v>
      </c>
      <c r="T136" s="27">
        <f t="shared" si="42"/>
        <v>0</v>
      </c>
      <c r="U136" s="7" t="str">
        <f t="shared" si="37"/>
        <v xml:space="preserve"> </v>
      </c>
      <c r="V136" s="7" t="str">
        <f t="shared" si="38"/>
        <v xml:space="preserve"> </v>
      </c>
      <c r="W136" s="8" t="str">
        <f t="shared" si="39"/>
        <v>Нет</v>
      </c>
      <c r="X136" s="7" t="str">
        <f t="shared" si="40"/>
        <v xml:space="preserve"> </v>
      </c>
      <c r="Y136" s="9">
        <f t="shared" si="41"/>
        <v>0</v>
      </c>
    </row>
    <row r="137" spans="1:25" x14ac:dyDescent="0.25">
      <c r="A137" s="3">
        <v>132</v>
      </c>
      <c r="B137" s="4"/>
      <c r="C137" s="4"/>
      <c r="D137" s="4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6">
        <f t="shared" si="34"/>
        <v>0</v>
      </c>
      <c r="R137" s="6">
        <f t="shared" si="35"/>
        <v>0</v>
      </c>
      <c r="S137" s="7" t="str">
        <f t="shared" si="36"/>
        <v xml:space="preserve"> </v>
      </c>
      <c r="T137" s="27">
        <f t="shared" si="42"/>
        <v>0</v>
      </c>
      <c r="U137" s="7" t="str">
        <f t="shared" si="37"/>
        <v xml:space="preserve"> </v>
      </c>
      <c r="V137" s="7" t="str">
        <f t="shared" si="38"/>
        <v xml:space="preserve"> </v>
      </c>
      <c r="W137" s="8" t="str">
        <f t="shared" si="39"/>
        <v>Нет</v>
      </c>
      <c r="X137" s="7" t="str">
        <f t="shared" si="40"/>
        <v xml:space="preserve"> </v>
      </c>
      <c r="Y137" s="9">
        <f t="shared" si="41"/>
        <v>0</v>
      </c>
    </row>
    <row r="138" spans="1:25" x14ac:dyDescent="0.25">
      <c r="A138" s="3">
        <v>133</v>
      </c>
      <c r="B138" s="4"/>
      <c r="C138" s="4"/>
      <c r="D138" s="4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6">
        <f t="shared" si="34"/>
        <v>0</v>
      </c>
      <c r="R138" s="6">
        <f t="shared" si="35"/>
        <v>0</v>
      </c>
      <c r="S138" s="7" t="str">
        <f t="shared" si="36"/>
        <v xml:space="preserve"> </v>
      </c>
      <c r="T138" s="27">
        <f t="shared" si="42"/>
        <v>0</v>
      </c>
      <c r="U138" s="7" t="str">
        <f t="shared" si="37"/>
        <v xml:space="preserve"> </v>
      </c>
      <c r="V138" s="7" t="str">
        <f t="shared" si="38"/>
        <v xml:space="preserve"> </v>
      </c>
      <c r="W138" s="8" t="str">
        <f t="shared" si="39"/>
        <v>Нет</v>
      </c>
      <c r="X138" s="7" t="str">
        <f t="shared" si="40"/>
        <v xml:space="preserve"> </v>
      </c>
      <c r="Y138" s="9">
        <f t="shared" si="41"/>
        <v>0</v>
      </c>
    </row>
    <row r="139" spans="1:25" x14ac:dyDescent="0.25">
      <c r="A139" s="3">
        <v>134</v>
      </c>
      <c r="B139" s="4"/>
      <c r="C139" s="4"/>
      <c r="D139" s="4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6">
        <f t="shared" si="34"/>
        <v>0</v>
      </c>
      <c r="R139" s="6">
        <f t="shared" si="35"/>
        <v>0</v>
      </c>
      <c r="S139" s="7" t="str">
        <f t="shared" si="36"/>
        <v xml:space="preserve"> </v>
      </c>
      <c r="T139" s="27">
        <f t="shared" si="42"/>
        <v>0</v>
      </c>
      <c r="U139" s="7" t="str">
        <f t="shared" si="37"/>
        <v xml:space="preserve"> </v>
      </c>
      <c r="V139" s="7" t="str">
        <f t="shared" si="38"/>
        <v xml:space="preserve"> </v>
      </c>
      <c r="W139" s="8" t="str">
        <f t="shared" si="39"/>
        <v>Нет</v>
      </c>
      <c r="X139" s="7" t="str">
        <f t="shared" si="40"/>
        <v xml:space="preserve"> </v>
      </c>
      <c r="Y139" s="9">
        <f t="shared" si="41"/>
        <v>0</v>
      </c>
    </row>
    <row r="140" spans="1:25" x14ac:dyDescent="0.25">
      <c r="A140" s="3">
        <v>135</v>
      </c>
      <c r="B140" s="4"/>
      <c r="C140" s="4"/>
      <c r="D140" s="4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6">
        <f t="shared" si="34"/>
        <v>0</v>
      </c>
      <c r="R140" s="6">
        <f t="shared" si="35"/>
        <v>0</v>
      </c>
      <c r="S140" s="7" t="str">
        <f t="shared" si="36"/>
        <v xml:space="preserve"> </v>
      </c>
      <c r="T140" s="27">
        <f t="shared" si="42"/>
        <v>0</v>
      </c>
      <c r="U140" s="7" t="str">
        <f t="shared" si="37"/>
        <v xml:space="preserve"> </v>
      </c>
      <c r="V140" s="7" t="str">
        <f t="shared" si="38"/>
        <v xml:space="preserve"> </v>
      </c>
      <c r="W140" s="8" t="str">
        <f t="shared" si="39"/>
        <v>Нет</v>
      </c>
      <c r="X140" s="7" t="str">
        <f t="shared" si="40"/>
        <v xml:space="preserve"> </v>
      </c>
      <c r="Y140" s="9">
        <f t="shared" si="41"/>
        <v>0</v>
      </c>
    </row>
    <row r="141" spans="1:25" x14ac:dyDescent="0.25">
      <c r="A141" s="3">
        <v>136</v>
      </c>
      <c r="B141" s="4"/>
      <c r="C141" s="4"/>
      <c r="D141" s="4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6">
        <f t="shared" si="34"/>
        <v>0</v>
      </c>
      <c r="R141" s="6">
        <f t="shared" si="35"/>
        <v>0</v>
      </c>
      <c r="S141" s="7" t="str">
        <f t="shared" si="36"/>
        <v xml:space="preserve"> </v>
      </c>
      <c r="T141" s="27">
        <f t="shared" si="42"/>
        <v>0</v>
      </c>
      <c r="U141" s="7" t="str">
        <f t="shared" si="37"/>
        <v xml:space="preserve"> </v>
      </c>
      <c r="V141" s="7" t="str">
        <f t="shared" si="38"/>
        <v xml:space="preserve"> </v>
      </c>
      <c r="W141" s="8" t="str">
        <f t="shared" si="39"/>
        <v>Нет</v>
      </c>
      <c r="X141" s="7" t="str">
        <f t="shared" si="40"/>
        <v xml:space="preserve"> </v>
      </c>
      <c r="Y141" s="9">
        <f t="shared" si="41"/>
        <v>0</v>
      </c>
    </row>
    <row r="142" spans="1:25" x14ac:dyDescent="0.25">
      <c r="A142" s="3">
        <v>137</v>
      </c>
      <c r="B142" s="4"/>
      <c r="C142" s="4"/>
      <c r="D142" s="4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6">
        <f t="shared" si="34"/>
        <v>0</v>
      </c>
      <c r="R142" s="6">
        <f t="shared" si="35"/>
        <v>0</v>
      </c>
      <c r="S142" s="7" t="str">
        <f t="shared" si="36"/>
        <v xml:space="preserve"> </v>
      </c>
      <c r="T142" s="27">
        <f t="shared" si="42"/>
        <v>0</v>
      </c>
      <c r="U142" s="7" t="str">
        <f t="shared" si="37"/>
        <v xml:space="preserve"> </v>
      </c>
      <c r="V142" s="7" t="str">
        <f t="shared" si="38"/>
        <v xml:space="preserve"> </v>
      </c>
      <c r="W142" s="8" t="str">
        <f t="shared" si="39"/>
        <v>Нет</v>
      </c>
      <c r="X142" s="7" t="str">
        <f t="shared" si="40"/>
        <v xml:space="preserve"> </v>
      </c>
      <c r="Y142" s="9">
        <f t="shared" si="41"/>
        <v>0</v>
      </c>
    </row>
    <row r="143" spans="1:25" x14ac:dyDescent="0.25">
      <c r="A143" s="3">
        <v>138</v>
      </c>
      <c r="B143" s="4"/>
      <c r="C143" s="4"/>
      <c r="D143" s="4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6">
        <f t="shared" si="34"/>
        <v>0</v>
      </c>
      <c r="R143" s="6">
        <f t="shared" si="35"/>
        <v>0</v>
      </c>
      <c r="S143" s="7" t="str">
        <f t="shared" si="36"/>
        <v xml:space="preserve"> </v>
      </c>
      <c r="T143" s="27">
        <f t="shared" si="42"/>
        <v>0</v>
      </c>
      <c r="U143" s="7" t="str">
        <f t="shared" si="37"/>
        <v xml:space="preserve"> </v>
      </c>
      <c r="V143" s="7" t="str">
        <f t="shared" si="38"/>
        <v xml:space="preserve"> </v>
      </c>
      <c r="W143" s="8" t="str">
        <f t="shared" si="39"/>
        <v>Нет</v>
      </c>
      <c r="X143" s="7" t="str">
        <f t="shared" si="40"/>
        <v xml:space="preserve"> </v>
      </c>
      <c r="Y143" s="9">
        <f t="shared" si="41"/>
        <v>0</v>
      </c>
    </row>
    <row r="144" spans="1:25" x14ac:dyDescent="0.25">
      <c r="A144" s="3">
        <v>139</v>
      </c>
      <c r="B144" s="4"/>
      <c r="C144" s="4"/>
      <c r="D144" s="4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6">
        <f t="shared" si="34"/>
        <v>0</v>
      </c>
      <c r="R144" s="6">
        <f t="shared" si="35"/>
        <v>0</v>
      </c>
      <c r="S144" s="7" t="str">
        <f t="shared" si="36"/>
        <v xml:space="preserve"> </v>
      </c>
      <c r="T144" s="27">
        <f t="shared" si="42"/>
        <v>0</v>
      </c>
      <c r="U144" s="7" t="str">
        <f t="shared" si="37"/>
        <v xml:space="preserve"> </v>
      </c>
      <c r="V144" s="7" t="str">
        <f t="shared" si="38"/>
        <v xml:space="preserve"> </v>
      </c>
      <c r="W144" s="8" t="str">
        <f t="shared" si="39"/>
        <v>Нет</v>
      </c>
      <c r="X144" s="7" t="str">
        <f t="shared" si="40"/>
        <v xml:space="preserve"> </v>
      </c>
      <c r="Y144" s="9">
        <f t="shared" si="41"/>
        <v>0</v>
      </c>
    </row>
    <row r="145" spans="1:25" x14ac:dyDescent="0.25">
      <c r="A145" s="3">
        <v>140</v>
      </c>
      <c r="B145" s="4"/>
      <c r="C145" s="4"/>
      <c r="D145" s="4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6">
        <f t="shared" si="34"/>
        <v>0</v>
      </c>
      <c r="R145" s="6">
        <f t="shared" si="35"/>
        <v>0</v>
      </c>
      <c r="S145" s="7" t="str">
        <f t="shared" si="36"/>
        <v xml:space="preserve"> </v>
      </c>
      <c r="T145" s="27">
        <f t="shared" si="42"/>
        <v>0</v>
      </c>
      <c r="U145" s="7" t="str">
        <f t="shared" si="37"/>
        <v xml:space="preserve"> </v>
      </c>
      <c r="V145" s="7" t="str">
        <f t="shared" si="38"/>
        <v xml:space="preserve"> </v>
      </c>
      <c r="W145" s="8" t="str">
        <f t="shared" si="39"/>
        <v>Нет</v>
      </c>
      <c r="X145" s="7" t="str">
        <f t="shared" si="40"/>
        <v xml:space="preserve"> </v>
      </c>
      <c r="Y145" s="9">
        <f t="shared" si="41"/>
        <v>0</v>
      </c>
    </row>
    <row r="146" spans="1:25" x14ac:dyDescent="0.25">
      <c r="A146" s="3">
        <v>141</v>
      </c>
      <c r="B146" s="4"/>
      <c r="C146" s="4"/>
      <c r="D146" s="4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6">
        <f t="shared" si="34"/>
        <v>0</v>
      </c>
      <c r="R146" s="6">
        <f t="shared" si="35"/>
        <v>0</v>
      </c>
      <c r="S146" s="7" t="str">
        <f t="shared" si="36"/>
        <v xml:space="preserve"> </v>
      </c>
      <c r="T146" s="27">
        <f t="shared" si="42"/>
        <v>0</v>
      </c>
      <c r="U146" s="7" t="str">
        <f t="shared" si="37"/>
        <v xml:space="preserve"> </v>
      </c>
      <c r="V146" s="7" t="str">
        <f t="shared" si="38"/>
        <v xml:space="preserve"> </v>
      </c>
      <c r="W146" s="8" t="str">
        <f t="shared" si="39"/>
        <v>Нет</v>
      </c>
      <c r="X146" s="7" t="str">
        <f t="shared" si="40"/>
        <v xml:space="preserve"> </v>
      </c>
      <c r="Y146" s="9">
        <f t="shared" si="41"/>
        <v>0</v>
      </c>
    </row>
    <row r="147" spans="1:25" x14ac:dyDescent="0.25">
      <c r="A147" s="3">
        <v>142</v>
      </c>
      <c r="B147" s="4"/>
      <c r="C147" s="4"/>
      <c r="D147" s="4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6">
        <f t="shared" si="34"/>
        <v>0</v>
      </c>
      <c r="R147" s="6">
        <f t="shared" si="35"/>
        <v>0</v>
      </c>
      <c r="S147" s="7" t="str">
        <f t="shared" si="36"/>
        <v xml:space="preserve"> </v>
      </c>
      <c r="T147" s="27">
        <f t="shared" si="42"/>
        <v>0</v>
      </c>
      <c r="U147" s="7" t="str">
        <f t="shared" si="37"/>
        <v xml:space="preserve"> </v>
      </c>
      <c r="V147" s="7" t="str">
        <f t="shared" si="38"/>
        <v xml:space="preserve"> </v>
      </c>
      <c r="W147" s="8" t="str">
        <f t="shared" si="39"/>
        <v>Нет</v>
      </c>
      <c r="X147" s="7" t="str">
        <f t="shared" si="40"/>
        <v xml:space="preserve"> </v>
      </c>
      <c r="Y147" s="9">
        <f t="shared" si="41"/>
        <v>0</v>
      </c>
    </row>
    <row r="148" spans="1:25" x14ac:dyDescent="0.25">
      <c r="A148" s="3">
        <v>143</v>
      </c>
      <c r="B148" s="4"/>
      <c r="C148" s="4"/>
      <c r="D148" s="4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6">
        <f t="shared" si="34"/>
        <v>0</v>
      </c>
      <c r="R148" s="6">
        <f t="shared" si="35"/>
        <v>0</v>
      </c>
      <c r="S148" s="7" t="str">
        <f t="shared" si="36"/>
        <v xml:space="preserve"> </v>
      </c>
      <c r="T148" s="27">
        <f t="shared" si="42"/>
        <v>0</v>
      </c>
      <c r="U148" s="7" t="str">
        <f t="shared" si="37"/>
        <v xml:space="preserve"> </v>
      </c>
      <c r="V148" s="7" t="str">
        <f t="shared" si="38"/>
        <v xml:space="preserve"> </v>
      </c>
      <c r="W148" s="8" t="str">
        <f t="shared" si="39"/>
        <v>Нет</v>
      </c>
      <c r="X148" s="7" t="str">
        <f t="shared" si="40"/>
        <v xml:space="preserve"> </v>
      </c>
      <c r="Y148" s="9">
        <f t="shared" si="41"/>
        <v>0</v>
      </c>
    </row>
    <row r="149" spans="1:25" x14ac:dyDescent="0.25">
      <c r="A149" s="3">
        <v>144</v>
      </c>
      <c r="B149" s="4"/>
      <c r="C149" s="4"/>
      <c r="D149" s="4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6">
        <f t="shared" si="34"/>
        <v>0</v>
      </c>
      <c r="R149" s="6">
        <f t="shared" si="35"/>
        <v>0</v>
      </c>
      <c r="S149" s="7" t="str">
        <f t="shared" si="36"/>
        <v xml:space="preserve"> </v>
      </c>
      <c r="T149" s="27">
        <f t="shared" si="42"/>
        <v>0</v>
      </c>
      <c r="U149" s="7" t="str">
        <f t="shared" si="37"/>
        <v xml:space="preserve"> </v>
      </c>
      <c r="V149" s="7" t="str">
        <f t="shared" si="38"/>
        <v xml:space="preserve"> </v>
      </c>
      <c r="W149" s="8" t="str">
        <f t="shared" si="39"/>
        <v>Нет</v>
      </c>
      <c r="X149" s="7" t="str">
        <f t="shared" si="40"/>
        <v xml:space="preserve"> </v>
      </c>
      <c r="Y149" s="9">
        <f t="shared" si="41"/>
        <v>0</v>
      </c>
    </row>
    <row r="150" spans="1:25" x14ac:dyDescent="0.25">
      <c r="A150" s="3">
        <v>145</v>
      </c>
      <c r="B150" s="4"/>
      <c r="C150" s="4"/>
      <c r="D150" s="4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6">
        <f t="shared" si="34"/>
        <v>0</v>
      </c>
      <c r="R150" s="6">
        <f t="shared" si="35"/>
        <v>0</v>
      </c>
      <c r="S150" s="7" t="str">
        <f t="shared" si="36"/>
        <v xml:space="preserve"> </v>
      </c>
      <c r="T150" s="27">
        <f t="shared" si="42"/>
        <v>0</v>
      </c>
      <c r="U150" s="7" t="str">
        <f t="shared" si="37"/>
        <v xml:space="preserve"> </v>
      </c>
      <c r="V150" s="7" t="str">
        <f t="shared" si="38"/>
        <v xml:space="preserve"> </v>
      </c>
      <c r="W150" s="8" t="str">
        <f t="shared" si="39"/>
        <v>Нет</v>
      </c>
      <c r="X150" s="7" t="str">
        <f t="shared" si="40"/>
        <v xml:space="preserve"> </v>
      </c>
      <c r="Y150" s="9">
        <f t="shared" si="41"/>
        <v>0</v>
      </c>
    </row>
    <row r="151" spans="1:25" x14ac:dyDescent="0.25">
      <c r="A151" s="3">
        <v>146</v>
      </c>
      <c r="B151" s="4"/>
      <c r="C151" s="4"/>
      <c r="D151" s="4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6">
        <f t="shared" si="34"/>
        <v>0</v>
      </c>
      <c r="R151" s="6">
        <f t="shared" si="35"/>
        <v>0</v>
      </c>
      <c r="S151" s="7" t="str">
        <f t="shared" si="36"/>
        <v xml:space="preserve"> </v>
      </c>
      <c r="T151" s="27">
        <f t="shared" si="42"/>
        <v>0</v>
      </c>
      <c r="U151" s="7" t="str">
        <f t="shared" si="37"/>
        <v xml:space="preserve"> </v>
      </c>
      <c r="V151" s="7" t="str">
        <f t="shared" si="38"/>
        <v xml:space="preserve"> </v>
      </c>
      <c r="W151" s="8" t="str">
        <f t="shared" si="39"/>
        <v>Нет</v>
      </c>
      <c r="X151" s="7" t="str">
        <f t="shared" si="40"/>
        <v xml:space="preserve"> </v>
      </c>
      <c r="Y151" s="9">
        <f t="shared" si="41"/>
        <v>0</v>
      </c>
    </row>
    <row r="152" spans="1:25" x14ac:dyDescent="0.25">
      <c r="A152" s="3">
        <v>147</v>
      </c>
      <c r="B152" s="4"/>
      <c r="C152" s="4"/>
      <c r="D152" s="4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6">
        <f t="shared" si="34"/>
        <v>0</v>
      </c>
      <c r="R152" s="6">
        <f t="shared" si="35"/>
        <v>0</v>
      </c>
      <c r="S152" s="7" t="str">
        <f t="shared" si="36"/>
        <v xml:space="preserve"> </v>
      </c>
      <c r="T152" s="27">
        <f t="shared" si="42"/>
        <v>0</v>
      </c>
      <c r="U152" s="7" t="str">
        <f t="shared" si="37"/>
        <v xml:space="preserve"> </v>
      </c>
      <c r="V152" s="7" t="str">
        <f t="shared" si="38"/>
        <v xml:space="preserve"> </v>
      </c>
      <c r="W152" s="8" t="str">
        <f t="shared" si="39"/>
        <v>Нет</v>
      </c>
      <c r="X152" s="7" t="str">
        <f t="shared" si="40"/>
        <v xml:space="preserve"> </v>
      </c>
      <c r="Y152" s="9">
        <f t="shared" si="41"/>
        <v>0</v>
      </c>
    </row>
    <row r="153" spans="1:25" x14ac:dyDescent="0.25">
      <c r="A153" s="3">
        <v>148</v>
      </c>
      <c r="B153" s="4"/>
      <c r="C153" s="4"/>
      <c r="D153" s="4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6">
        <f t="shared" si="34"/>
        <v>0</v>
      </c>
      <c r="R153" s="6">
        <f t="shared" si="35"/>
        <v>0</v>
      </c>
      <c r="S153" s="7" t="str">
        <f t="shared" si="36"/>
        <v xml:space="preserve"> </v>
      </c>
      <c r="T153" s="27">
        <f t="shared" si="42"/>
        <v>0</v>
      </c>
      <c r="U153" s="7" t="str">
        <f t="shared" si="37"/>
        <v xml:space="preserve"> </v>
      </c>
      <c r="V153" s="7" t="str">
        <f t="shared" si="38"/>
        <v xml:space="preserve"> </v>
      </c>
      <c r="W153" s="8" t="str">
        <f t="shared" si="39"/>
        <v>Нет</v>
      </c>
      <c r="X153" s="7" t="str">
        <f t="shared" si="40"/>
        <v xml:space="preserve"> </v>
      </c>
      <c r="Y153" s="9">
        <f t="shared" si="41"/>
        <v>0</v>
      </c>
    </row>
    <row r="154" spans="1:25" x14ac:dyDescent="0.25">
      <c r="A154" s="3">
        <v>149</v>
      </c>
      <c r="B154" s="4"/>
      <c r="C154" s="4"/>
      <c r="D154" s="4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6">
        <f t="shared" si="34"/>
        <v>0</v>
      </c>
      <c r="R154" s="6">
        <f t="shared" si="35"/>
        <v>0</v>
      </c>
      <c r="S154" s="7" t="str">
        <f t="shared" si="36"/>
        <v xml:space="preserve"> </v>
      </c>
      <c r="T154" s="27">
        <f t="shared" si="42"/>
        <v>0</v>
      </c>
      <c r="U154" s="7" t="str">
        <f t="shared" si="37"/>
        <v xml:space="preserve"> </v>
      </c>
      <c r="V154" s="7" t="str">
        <f t="shared" si="38"/>
        <v xml:space="preserve"> </v>
      </c>
      <c r="W154" s="8" t="str">
        <f t="shared" si="39"/>
        <v>Нет</v>
      </c>
      <c r="X154" s="7" t="str">
        <f t="shared" si="40"/>
        <v xml:space="preserve"> </v>
      </c>
      <c r="Y154" s="9">
        <f t="shared" si="41"/>
        <v>0</v>
      </c>
    </row>
    <row r="155" spans="1:25" x14ac:dyDescent="0.25">
      <c r="A155" s="3">
        <v>150</v>
      </c>
      <c r="B155" s="4"/>
      <c r="C155" s="4"/>
      <c r="D155" s="4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6">
        <f t="shared" si="34"/>
        <v>0</v>
      </c>
      <c r="R155" s="6">
        <f t="shared" si="35"/>
        <v>0</v>
      </c>
      <c r="S155" s="7" t="str">
        <f t="shared" si="36"/>
        <v xml:space="preserve"> </v>
      </c>
      <c r="T155" s="27">
        <f t="shared" si="42"/>
        <v>0</v>
      </c>
      <c r="U155" s="7" t="str">
        <f t="shared" si="37"/>
        <v xml:space="preserve"> </v>
      </c>
      <c r="V155" s="7" t="str">
        <f t="shared" si="38"/>
        <v xml:space="preserve"> </v>
      </c>
      <c r="W155" s="8" t="str">
        <f t="shared" si="39"/>
        <v>Нет</v>
      </c>
      <c r="X155" s="7" t="str">
        <f t="shared" si="40"/>
        <v xml:space="preserve"> </v>
      </c>
      <c r="Y155" s="9">
        <f t="shared" si="41"/>
        <v>0</v>
      </c>
    </row>
    <row r="156" spans="1:25" x14ac:dyDescent="0.25">
      <c r="A156" s="3">
        <v>151</v>
      </c>
      <c r="B156" s="4"/>
      <c r="C156" s="4"/>
      <c r="D156" s="4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6">
        <f t="shared" si="34"/>
        <v>0</v>
      </c>
      <c r="R156" s="6">
        <f t="shared" si="35"/>
        <v>0</v>
      </c>
      <c r="S156" s="7" t="str">
        <f t="shared" si="36"/>
        <v xml:space="preserve"> </v>
      </c>
      <c r="T156" s="27">
        <f t="shared" si="42"/>
        <v>0</v>
      </c>
      <c r="U156" s="7" t="str">
        <f t="shared" si="37"/>
        <v xml:space="preserve"> </v>
      </c>
      <c r="V156" s="7" t="str">
        <f t="shared" si="38"/>
        <v xml:space="preserve"> </v>
      </c>
      <c r="W156" s="8" t="str">
        <f t="shared" si="39"/>
        <v>Нет</v>
      </c>
      <c r="X156" s="7" t="str">
        <f t="shared" si="40"/>
        <v xml:space="preserve"> </v>
      </c>
      <c r="Y156" s="9">
        <f t="shared" si="41"/>
        <v>0</v>
      </c>
    </row>
    <row r="157" spans="1:25" x14ac:dyDescent="0.25">
      <c r="A157" s="3">
        <v>152</v>
      </c>
      <c r="B157" s="4"/>
      <c r="C157" s="4"/>
      <c r="D157" s="4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6">
        <f t="shared" si="34"/>
        <v>0</v>
      </c>
      <c r="R157" s="6">
        <f t="shared" si="35"/>
        <v>0</v>
      </c>
      <c r="S157" s="7" t="str">
        <f t="shared" si="36"/>
        <v xml:space="preserve"> </v>
      </c>
      <c r="T157" s="27">
        <f t="shared" si="42"/>
        <v>0</v>
      </c>
      <c r="U157" s="7" t="str">
        <f t="shared" si="37"/>
        <v xml:space="preserve"> </v>
      </c>
      <c r="V157" s="7" t="str">
        <f t="shared" si="38"/>
        <v xml:space="preserve"> </v>
      </c>
      <c r="W157" s="8" t="str">
        <f t="shared" si="39"/>
        <v>Нет</v>
      </c>
      <c r="X157" s="7" t="str">
        <f t="shared" si="40"/>
        <v xml:space="preserve"> </v>
      </c>
      <c r="Y157" s="9">
        <f t="shared" si="41"/>
        <v>0</v>
      </c>
    </row>
    <row r="158" spans="1:25" x14ac:dyDescent="0.25">
      <c r="A158" s="3">
        <v>153</v>
      </c>
      <c r="B158" s="4"/>
      <c r="C158" s="4"/>
      <c r="D158" s="4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6">
        <f t="shared" si="34"/>
        <v>0</v>
      </c>
      <c r="R158" s="6">
        <f t="shared" si="35"/>
        <v>0</v>
      </c>
      <c r="S158" s="7" t="str">
        <f t="shared" si="36"/>
        <v xml:space="preserve"> </v>
      </c>
      <c r="T158" s="27">
        <f t="shared" si="42"/>
        <v>0</v>
      </c>
      <c r="U158" s="7" t="str">
        <f t="shared" si="37"/>
        <v xml:space="preserve"> </v>
      </c>
      <c r="V158" s="7" t="str">
        <f t="shared" si="38"/>
        <v xml:space="preserve"> </v>
      </c>
      <c r="W158" s="8" t="str">
        <f t="shared" si="39"/>
        <v>Нет</v>
      </c>
      <c r="X158" s="7" t="str">
        <f t="shared" si="40"/>
        <v xml:space="preserve"> </v>
      </c>
      <c r="Y158" s="9">
        <f t="shared" si="41"/>
        <v>0</v>
      </c>
    </row>
    <row r="159" spans="1:25" x14ac:dyDescent="0.25">
      <c r="A159" s="3">
        <v>154</v>
      </c>
      <c r="B159" s="4"/>
      <c r="C159" s="4"/>
      <c r="D159" s="4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6">
        <f t="shared" si="34"/>
        <v>0</v>
      </c>
      <c r="R159" s="6">
        <f t="shared" si="35"/>
        <v>0</v>
      </c>
      <c r="S159" s="7" t="str">
        <f t="shared" si="36"/>
        <v xml:space="preserve"> </v>
      </c>
      <c r="T159" s="27">
        <f t="shared" si="42"/>
        <v>0</v>
      </c>
      <c r="U159" s="7" t="str">
        <f t="shared" si="37"/>
        <v xml:space="preserve"> </v>
      </c>
      <c r="V159" s="7" t="str">
        <f t="shared" si="38"/>
        <v xml:space="preserve"> </v>
      </c>
      <c r="W159" s="8" t="str">
        <f t="shared" si="39"/>
        <v>Нет</v>
      </c>
      <c r="X159" s="7" t="str">
        <f t="shared" si="40"/>
        <v xml:space="preserve"> </v>
      </c>
      <c r="Y159" s="9">
        <f t="shared" si="41"/>
        <v>0</v>
      </c>
    </row>
    <row r="160" spans="1:25" x14ac:dyDescent="0.25">
      <c r="A160" s="3">
        <v>155</v>
      </c>
      <c r="B160" s="4"/>
      <c r="C160" s="4"/>
      <c r="D160" s="4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6">
        <f t="shared" si="34"/>
        <v>0</v>
      </c>
      <c r="R160" s="6">
        <f t="shared" si="35"/>
        <v>0</v>
      </c>
      <c r="S160" s="7" t="str">
        <f t="shared" si="36"/>
        <v xml:space="preserve"> </v>
      </c>
      <c r="T160" s="27">
        <f t="shared" si="42"/>
        <v>0</v>
      </c>
      <c r="U160" s="7" t="str">
        <f t="shared" si="37"/>
        <v xml:space="preserve"> </v>
      </c>
      <c r="V160" s="7" t="str">
        <f t="shared" si="38"/>
        <v xml:space="preserve"> </v>
      </c>
      <c r="W160" s="8" t="str">
        <f t="shared" si="39"/>
        <v>Нет</v>
      </c>
      <c r="X160" s="7" t="str">
        <f t="shared" si="40"/>
        <v xml:space="preserve"> </v>
      </c>
      <c r="Y160" s="9">
        <f t="shared" si="41"/>
        <v>0</v>
      </c>
    </row>
    <row r="161" spans="1:25" x14ac:dyDescent="0.25">
      <c r="A161" s="3">
        <v>156</v>
      </c>
      <c r="B161" s="4"/>
      <c r="C161" s="4"/>
      <c r="D161" s="4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6">
        <f t="shared" si="34"/>
        <v>0</v>
      </c>
      <c r="R161" s="6">
        <f t="shared" si="35"/>
        <v>0</v>
      </c>
      <c r="S161" s="7" t="str">
        <f t="shared" si="36"/>
        <v xml:space="preserve"> </v>
      </c>
      <c r="T161" s="27">
        <f t="shared" si="42"/>
        <v>0</v>
      </c>
      <c r="U161" s="7" t="str">
        <f t="shared" si="37"/>
        <v xml:space="preserve"> </v>
      </c>
      <c r="V161" s="7" t="str">
        <f t="shared" si="38"/>
        <v xml:space="preserve"> </v>
      </c>
      <c r="W161" s="8" t="str">
        <f t="shared" si="39"/>
        <v>Нет</v>
      </c>
      <c r="X161" s="7" t="str">
        <f t="shared" si="40"/>
        <v xml:space="preserve"> </v>
      </c>
      <c r="Y161" s="9">
        <f t="shared" si="41"/>
        <v>0</v>
      </c>
    </row>
    <row r="162" spans="1:25" x14ac:dyDescent="0.25">
      <c r="A162" s="3">
        <v>157</v>
      </c>
      <c r="B162" s="4"/>
      <c r="C162" s="4"/>
      <c r="D162" s="4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6">
        <f t="shared" si="34"/>
        <v>0</v>
      </c>
      <c r="R162" s="6">
        <f t="shared" si="35"/>
        <v>0</v>
      </c>
      <c r="S162" s="7" t="str">
        <f t="shared" si="36"/>
        <v xml:space="preserve"> </v>
      </c>
      <c r="T162" s="27">
        <f t="shared" si="42"/>
        <v>0</v>
      </c>
      <c r="U162" s="7" t="str">
        <f t="shared" si="37"/>
        <v xml:space="preserve"> </v>
      </c>
      <c r="V162" s="7" t="str">
        <f t="shared" si="38"/>
        <v xml:space="preserve"> </v>
      </c>
      <c r="W162" s="8" t="str">
        <f t="shared" si="39"/>
        <v>Нет</v>
      </c>
      <c r="X162" s="7" t="str">
        <f t="shared" si="40"/>
        <v xml:space="preserve"> </v>
      </c>
      <c r="Y162" s="9">
        <f t="shared" si="41"/>
        <v>0</v>
      </c>
    </row>
    <row r="163" spans="1:25" x14ac:dyDescent="0.25">
      <c r="A163" s="3">
        <v>158</v>
      </c>
      <c r="B163" s="4"/>
      <c r="C163" s="4"/>
      <c r="D163" s="4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6">
        <f t="shared" si="34"/>
        <v>0</v>
      </c>
      <c r="R163" s="6">
        <f t="shared" si="35"/>
        <v>0</v>
      </c>
      <c r="S163" s="7" t="str">
        <f t="shared" si="36"/>
        <v xml:space="preserve"> </v>
      </c>
      <c r="T163" s="27">
        <f t="shared" si="42"/>
        <v>0</v>
      </c>
      <c r="U163" s="7" t="str">
        <f t="shared" si="37"/>
        <v xml:space="preserve"> </v>
      </c>
      <c r="V163" s="7" t="str">
        <f t="shared" si="38"/>
        <v xml:space="preserve"> </v>
      </c>
      <c r="W163" s="8" t="str">
        <f t="shared" si="39"/>
        <v>Нет</v>
      </c>
      <c r="X163" s="7" t="str">
        <f t="shared" si="40"/>
        <v xml:space="preserve"> </v>
      </c>
      <c r="Y163" s="9">
        <f t="shared" si="41"/>
        <v>0</v>
      </c>
    </row>
    <row r="164" spans="1:25" x14ac:dyDescent="0.25">
      <c r="A164" s="3">
        <v>159</v>
      </c>
      <c r="B164" s="4"/>
      <c r="C164" s="4"/>
      <c r="D164" s="4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6">
        <f t="shared" si="34"/>
        <v>0</v>
      </c>
      <c r="R164" s="6">
        <f t="shared" si="35"/>
        <v>0</v>
      </c>
      <c r="S164" s="7" t="str">
        <f t="shared" si="36"/>
        <v xml:space="preserve"> </v>
      </c>
      <c r="T164" s="27">
        <f t="shared" si="42"/>
        <v>0</v>
      </c>
      <c r="U164" s="7" t="str">
        <f t="shared" si="37"/>
        <v xml:space="preserve"> </v>
      </c>
      <c r="V164" s="7" t="str">
        <f t="shared" si="38"/>
        <v xml:space="preserve"> </v>
      </c>
      <c r="W164" s="8" t="str">
        <f t="shared" si="39"/>
        <v>Нет</v>
      </c>
      <c r="X164" s="7" t="str">
        <f t="shared" si="40"/>
        <v xml:space="preserve"> </v>
      </c>
      <c r="Y164" s="9">
        <f t="shared" si="41"/>
        <v>0</v>
      </c>
    </row>
    <row r="165" spans="1:25" x14ac:dyDescent="0.25">
      <c r="A165" s="3">
        <v>160</v>
      </c>
      <c r="B165" s="4"/>
      <c r="C165" s="4"/>
      <c r="D165" s="4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6">
        <f t="shared" si="34"/>
        <v>0</v>
      </c>
      <c r="R165" s="6">
        <f t="shared" si="35"/>
        <v>0</v>
      </c>
      <c r="S165" s="7" t="str">
        <f t="shared" si="36"/>
        <v xml:space="preserve"> </v>
      </c>
      <c r="T165" s="27">
        <f t="shared" si="42"/>
        <v>0</v>
      </c>
      <c r="U165" s="7" t="str">
        <f t="shared" si="37"/>
        <v xml:space="preserve"> </v>
      </c>
      <c r="V165" s="7" t="str">
        <f t="shared" si="38"/>
        <v xml:space="preserve"> </v>
      </c>
      <c r="W165" s="8" t="str">
        <f t="shared" si="39"/>
        <v>Нет</v>
      </c>
      <c r="X165" s="7" t="str">
        <f t="shared" si="40"/>
        <v xml:space="preserve"> </v>
      </c>
      <c r="Y165" s="9">
        <f t="shared" si="41"/>
        <v>0</v>
      </c>
    </row>
    <row r="166" spans="1:25" x14ac:dyDescent="0.25">
      <c r="A166" s="3">
        <v>161</v>
      </c>
      <c r="B166" s="4"/>
      <c r="C166" s="4"/>
      <c r="D166" s="4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6">
        <f t="shared" ref="Q166:Q175" si="43">MIN(E166:P166)</f>
        <v>0</v>
      </c>
      <c r="R166" s="6">
        <f t="shared" ref="R166:R175" si="44">Q166*1.25</f>
        <v>0</v>
      </c>
      <c r="S166" s="7" t="str">
        <f t="shared" ref="S166:S175" si="45">IFERROR(ROUND(AVERAGE(E166:P166),2)," ")</f>
        <v xml:space="preserve"> </v>
      </c>
      <c r="T166" s="27">
        <f t="shared" si="42"/>
        <v>0</v>
      </c>
      <c r="U166" s="7" t="str">
        <f t="shared" ref="U166:U175" si="46">IFERROR(STDEV(E166:P166)," ")</f>
        <v xml:space="preserve"> </v>
      </c>
      <c r="V166" s="7" t="str">
        <f t="shared" ref="V166:V175" si="47">IFERROR(U166/S166*100," ")</f>
        <v xml:space="preserve"> </v>
      </c>
      <c r="W166" s="8" t="str">
        <f t="shared" ref="W166:W175" si="48">IFERROR(IF(V166&lt;33,"Да","Нет")," ")</f>
        <v>Нет</v>
      </c>
      <c r="X166" s="7" t="str">
        <f t="shared" ref="X166:X175" si="49">IFERROR(ROUND(S166*D166,2)," ")</f>
        <v xml:space="preserve"> </v>
      </c>
      <c r="Y166" s="9">
        <f t="shared" ref="Y166:Y175" si="50">ROUND(Q166*D166,2)</f>
        <v>0</v>
      </c>
    </row>
    <row r="167" spans="1:25" x14ac:dyDescent="0.25">
      <c r="A167" s="3">
        <v>162</v>
      </c>
      <c r="B167" s="4"/>
      <c r="C167" s="4"/>
      <c r="D167" s="4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6">
        <f t="shared" si="43"/>
        <v>0</v>
      </c>
      <c r="R167" s="6">
        <f t="shared" si="44"/>
        <v>0</v>
      </c>
      <c r="S167" s="7" t="str">
        <f t="shared" si="45"/>
        <v xml:space="preserve"> </v>
      </c>
      <c r="T167" s="27">
        <f t="shared" si="42"/>
        <v>0</v>
      </c>
      <c r="U167" s="7" t="str">
        <f t="shared" si="46"/>
        <v xml:space="preserve"> </v>
      </c>
      <c r="V167" s="7" t="str">
        <f t="shared" si="47"/>
        <v xml:space="preserve"> </v>
      </c>
      <c r="W167" s="8" t="str">
        <f t="shared" si="48"/>
        <v>Нет</v>
      </c>
      <c r="X167" s="7" t="str">
        <f t="shared" si="49"/>
        <v xml:space="preserve"> </v>
      </c>
      <c r="Y167" s="9">
        <f t="shared" si="50"/>
        <v>0</v>
      </c>
    </row>
    <row r="168" spans="1:25" x14ac:dyDescent="0.25">
      <c r="A168" s="3">
        <v>163</v>
      </c>
      <c r="B168" s="4"/>
      <c r="C168" s="4"/>
      <c r="D168" s="4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6">
        <f t="shared" si="43"/>
        <v>0</v>
      </c>
      <c r="R168" s="6">
        <f t="shared" si="44"/>
        <v>0</v>
      </c>
      <c r="S168" s="7" t="str">
        <f t="shared" si="45"/>
        <v xml:space="preserve"> </v>
      </c>
      <c r="T168" s="27">
        <f t="shared" si="42"/>
        <v>0</v>
      </c>
      <c r="U168" s="7" t="str">
        <f t="shared" si="46"/>
        <v xml:space="preserve"> </v>
      </c>
      <c r="V168" s="7" t="str">
        <f t="shared" si="47"/>
        <v xml:space="preserve"> </v>
      </c>
      <c r="W168" s="8" t="str">
        <f t="shared" si="48"/>
        <v>Нет</v>
      </c>
      <c r="X168" s="7" t="str">
        <f t="shared" si="49"/>
        <v xml:space="preserve"> </v>
      </c>
      <c r="Y168" s="9">
        <f t="shared" si="50"/>
        <v>0</v>
      </c>
    </row>
    <row r="169" spans="1:25" x14ac:dyDescent="0.25">
      <c r="A169" s="3">
        <v>164</v>
      </c>
      <c r="B169" s="4"/>
      <c r="C169" s="4"/>
      <c r="D169" s="4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6">
        <f t="shared" si="43"/>
        <v>0</v>
      </c>
      <c r="R169" s="6">
        <f t="shared" si="44"/>
        <v>0</v>
      </c>
      <c r="S169" s="7" t="str">
        <f t="shared" si="45"/>
        <v xml:space="preserve"> </v>
      </c>
      <c r="T169" s="27">
        <f t="shared" si="42"/>
        <v>0</v>
      </c>
      <c r="U169" s="7" t="str">
        <f t="shared" si="46"/>
        <v xml:space="preserve"> </v>
      </c>
      <c r="V169" s="7" t="str">
        <f t="shared" si="47"/>
        <v xml:space="preserve"> </v>
      </c>
      <c r="W169" s="8" t="str">
        <f t="shared" si="48"/>
        <v>Нет</v>
      </c>
      <c r="X169" s="7" t="str">
        <f t="shared" si="49"/>
        <v xml:space="preserve"> </v>
      </c>
      <c r="Y169" s="9">
        <f t="shared" si="50"/>
        <v>0</v>
      </c>
    </row>
    <row r="170" spans="1:25" x14ac:dyDescent="0.25">
      <c r="A170" s="3">
        <v>165</v>
      </c>
      <c r="B170" s="4"/>
      <c r="C170" s="4"/>
      <c r="D170" s="4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6">
        <f t="shared" si="43"/>
        <v>0</v>
      </c>
      <c r="R170" s="6">
        <f t="shared" si="44"/>
        <v>0</v>
      </c>
      <c r="S170" s="7" t="str">
        <f t="shared" si="45"/>
        <v xml:space="preserve"> </v>
      </c>
      <c r="T170" s="27">
        <f t="shared" si="42"/>
        <v>0</v>
      </c>
      <c r="U170" s="7" t="str">
        <f t="shared" si="46"/>
        <v xml:space="preserve"> </v>
      </c>
      <c r="V170" s="7" t="str">
        <f t="shared" si="47"/>
        <v xml:space="preserve"> </v>
      </c>
      <c r="W170" s="8" t="str">
        <f t="shared" si="48"/>
        <v>Нет</v>
      </c>
      <c r="X170" s="7" t="str">
        <f t="shared" si="49"/>
        <v xml:space="preserve"> </v>
      </c>
      <c r="Y170" s="9">
        <f t="shared" si="50"/>
        <v>0</v>
      </c>
    </row>
    <row r="171" spans="1:25" x14ac:dyDescent="0.25">
      <c r="A171" s="3">
        <v>166</v>
      </c>
      <c r="B171" s="4"/>
      <c r="C171" s="4"/>
      <c r="D171" s="4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6">
        <f t="shared" si="43"/>
        <v>0</v>
      </c>
      <c r="R171" s="6">
        <f t="shared" si="44"/>
        <v>0</v>
      </c>
      <c r="S171" s="7" t="str">
        <f t="shared" si="45"/>
        <v xml:space="preserve"> </v>
      </c>
      <c r="T171" s="27">
        <f t="shared" si="42"/>
        <v>0</v>
      </c>
      <c r="U171" s="7" t="str">
        <f t="shared" si="46"/>
        <v xml:space="preserve"> </v>
      </c>
      <c r="V171" s="7" t="str">
        <f t="shared" si="47"/>
        <v xml:space="preserve"> </v>
      </c>
      <c r="W171" s="8" t="str">
        <f t="shared" si="48"/>
        <v>Нет</v>
      </c>
      <c r="X171" s="7" t="str">
        <f t="shared" si="49"/>
        <v xml:space="preserve"> </v>
      </c>
      <c r="Y171" s="9">
        <f t="shared" si="50"/>
        <v>0</v>
      </c>
    </row>
    <row r="172" spans="1:25" x14ac:dyDescent="0.25">
      <c r="A172" s="3">
        <v>167</v>
      </c>
      <c r="B172" s="4"/>
      <c r="C172" s="4"/>
      <c r="D172" s="4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6">
        <f t="shared" si="43"/>
        <v>0</v>
      </c>
      <c r="R172" s="6">
        <f t="shared" si="44"/>
        <v>0</v>
      </c>
      <c r="S172" s="7" t="str">
        <f t="shared" si="45"/>
        <v xml:space="preserve"> </v>
      </c>
      <c r="T172" s="27">
        <f t="shared" si="42"/>
        <v>0</v>
      </c>
      <c r="U172" s="7" t="str">
        <f t="shared" si="46"/>
        <v xml:space="preserve"> </v>
      </c>
      <c r="V172" s="7" t="str">
        <f t="shared" si="47"/>
        <v xml:space="preserve"> </v>
      </c>
      <c r="W172" s="8" t="str">
        <f t="shared" si="48"/>
        <v>Нет</v>
      </c>
      <c r="X172" s="7" t="str">
        <f t="shared" si="49"/>
        <v xml:space="preserve"> </v>
      </c>
      <c r="Y172" s="9">
        <f t="shared" si="50"/>
        <v>0</v>
      </c>
    </row>
    <row r="173" spans="1:25" x14ac:dyDescent="0.25">
      <c r="A173" s="3">
        <v>168</v>
      </c>
      <c r="B173" s="4"/>
      <c r="C173" s="4"/>
      <c r="D173" s="4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6">
        <f t="shared" si="43"/>
        <v>0</v>
      </c>
      <c r="R173" s="6">
        <f t="shared" si="44"/>
        <v>0</v>
      </c>
      <c r="S173" s="7" t="str">
        <f t="shared" si="45"/>
        <v xml:space="preserve"> </v>
      </c>
      <c r="T173" s="27">
        <f t="shared" si="42"/>
        <v>0</v>
      </c>
      <c r="U173" s="7" t="str">
        <f t="shared" si="46"/>
        <v xml:space="preserve"> </v>
      </c>
      <c r="V173" s="7" t="str">
        <f t="shared" si="47"/>
        <v xml:space="preserve"> </v>
      </c>
      <c r="W173" s="8" t="str">
        <f t="shared" si="48"/>
        <v>Нет</v>
      </c>
      <c r="X173" s="7" t="str">
        <f t="shared" si="49"/>
        <v xml:space="preserve"> </v>
      </c>
      <c r="Y173" s="9">
        <f t="shared" si="50"/>
        <v>0</v>
      </c>
    </row>
    <row r="174" spans="1:25" x14ac:dyDescent="0.25">
      <c r="A174" s="3">
        <v>169</v>
      </c>
      <c r="B174" s="4"/>
      <c r="C174" s="4"/>
      <c r="D174" s="4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6">
        <f t="shared" si="43"/>
        <v>0</v>
      </c>
      <c r="R174" s="6">
        <f t="shared" si="44"/>
        <v>0</v>
      </c>
      <c r="S174" s="7" t="str">
        <f t="shared" si="45"/>
        <v xml:space="preserve"> </v>
      </c>
      <c r="T174" s="27">
        <f t="shared" si="42"/>
        <v>0</v>
      </c>
      <c r="U174" s="7" t="str">
        <f t="shared" si="46"/>
        <v xml:space="preserve"> </v>
      </c>
      <c r="V174" s="7" t="str">
        <f t="shared" si="47"/>
        <v xml:space="preserve"> </v>
      </c>
      <c r="W174" s="8" t="str">
        <f t="shared" si="48"/>
        <v>Нет</v>
      </c>
      <c r="X174" s="7" t="str">
        <f t="shared" si="49"/>
        <v xml:space="preserve"> </v>
      </c>
      <c r="Y174" s="9">
        <f t="shared" si="50"/>
        <v>0</v>
      </c>
    </row>
    <row r="175" spans="1:25" x14ac:dyDescent="0.25">
      <c r="A175" s="3">
        <v>170</v>
      </c>
      <c r="B175" s="4"/>
      <c r="C175" s="4"/>
      <c r="D175" s="4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6">
        <f t="shared" si="43"/>
        <v>0</v>
      </c>
      <c r="R175" s="6">
        <f t="shared" si="44"/>
        <v>0</v>
      </c>
      <c r="S175" s="7" t="str">
        <f t="shared" si="45"/>
        <v xml:space="preserve"> </v>
      </c>
      <c r="T175" s="27">
        <f t="shared" si="42"/>
        <v>0</v>
      </c>
      <c r="U175" s="7" t="str">
        <f t="shared" si="46"/>
        <v xml:space="preserve"> </v>
      </c>
      <c r="V175" s="7" t="str">
        <f t="shared" si="47"/>
        <v xml:space="preserve"> </v>
      </c>
      <c r="W175" s="8" t="str">
        <f t="shared" si="48"/>
        <v>Нет</v>
      </c>
      <c r="X175" s="7" t="str">
        <f t="shared" si="49"/>
        <v xml:space="preserve"> </v>
      </c>
      <c r="Y175" s="9">
        <f t="shared" si="50"/>
        <v>0</v>
      </c>
    </row>
  </sheetData>
  <mergeCells count="13">
    <mergeCell ref="T3:T4"/>
    <mergeCell ref="B2:H2"/>
    <mergeCell ref="I2:L2"/>
    <mergeCell ref="A3:A4"/>
    <mergeCell ref="B3:B4"/>
    <mergeCell ref="C3:C4"/>
    <mergeCell ref="D3:D4"/>
    <mergeCell ref="Q3:R3"/>
    <mergeCell ref="U3:U4"/>
    <mergeCell ref="V3:V4"/>
    <mergeCell ref="W3:W4"/>
    <mergeCell ref="X3:X4"/>
    <mergeCell ref="Y3:Y4"/>
  </mergeCells>
  <conditionalFormatting sqref="W6:W175">
    <cfRule type="containsText" dxfId="240" priority="4" operator="containsText" text="Ложь">
      <formula>NOT(ISERROR(SEARCH("Ложь",W6)))</formula>
    </cfRule>
  </conditionalFormatting>
  <conditionalFormatting sqref="V6:V175">
    <cfRule type="cellIs" dxfId="239" priority="5" operator="greaterThan">
      <formula>33</formula>
    </cfRule>
  </conditionalFormatting>
  <conditionalFormatting sqref="W6:W1048576">
    <cfRule type="containsText" dxfId="238" priority="6" operator="containsText" text="Нет">
      <formula>NOT(ISERROR(SEARCH("Нет",W6)))</formula>
    </cfRule>
  </conditionalFormatting>
  <conditionalFormatting sqref="E6:P6">
    <cfRule type="cellIs" dxfId="237" priority="7" operator="greaterThan">
      <formula>$R$6</formula>
    </cfRule>
  </conditionalFormatting>
  <conditionalFormatting sqref="E8:P8">
    <cfRule type="cellIs" dxfId="236" priority="8" operator="greaterThan">
      <formula>$R$8</formula>
    </cfRule>
  </conditionalFormatting>
  <conditionalFormatting sqref="E7:P7">
    <cfRule type="cellIs" dxfId="235" priority="9" operator="greaterThan">
      <formula>$R$7</formula>
    </cfRule>
  </conditionalFormatting>
  <conditionalFormatting sqref="E9:P9">
    <cfRule type="cellIs" dxfId="234" priority="10" operator="greaterThan">
      <formula>$R$9</formula>
    </cfRule>
  </conditionalFormatting>
  <conditionalFormatting sqref="E10:P10">
    <cfRule type="cellIs" dxfId="233" priority="11" operator="greaterThan">
      <formula>$R$10</formula>
    </cfRule>
  </conditionalFormatting>
  <conditionalFormatting sqref="H11:P11">
    <cfRule type="cellIs" dxfId="232" priority="12" operator="greaterThan">
      <formula>$R$11</formula>
    </cfRule>
  </conditionalFormatting>
  <conditionalFormatting sqref="E12:P12">
    <cfRule type="cellIs" dxfId="231" priority="13" operator="greaterThan">
      <formula>$R$12</formula>
    </cfRule>
  </conditionalFormatting>
  <conditionalFormatting sqref="E13:P13">
    <cfRule type="cellIs" dxfId="230" priority="14" operator="greaterThan">
      <formula>$R$13</formula>
    </cfRule>
  </conditionalFormatting>
  <conditionalFormatting sqref="E14:P14">
    <cfRule type="cellIs" dxfId="229" priority="15" operator="greaterThan">
      <formula>$R$14</formula>
    </cfRule>
  </conditionalFormatting>
  <conditionalFormatting sqref="H15:P15">
    <cfRule type="cellIs" dxfId="228" priority="16" operator="greaterThan">
      <formula>$R$15</formula>
    </cfRule>
  </conditionalFormatting>
  <conditionalFormatting sqref="E16:P16">
    <cfRule type="cellIs" dxfId="227" priority="17" operator="greaterThan">
      <formula>$R$16</formula>
    </cfRule>
  </conditionalFormatting>
  <conditionalFormatting sqref="E17:P17">
    <cfRule type="cellIs" dxfId="226" priority="18" operator="greaterThan">
      <formula>$R$17</formula>
    </cfRule>
  </conditionalFormatting>
  <conditionalFormatting sqref="E18:P18">
    <cfRule type="cellIs" dxfId="225" priority="19" operator="greaterThan">
      <formula>$R$18</formula>
    </cfRule>
  </conditionalFormatting>
  <conditionalFormatting sqref="E19:P19">
    <cfRule type="cellIs" dxfId="224" priority="20" operator="greaterThan">
      <formula>$R$19</formula>
    </cfRule>
  </conditionalFormatting>
  <conditionalFormatting sqref="E20:P20">
    <cfRule type="cellIs" dxfId="223" priority="21" operator="greaterThan">
      <formula>$R$20</formula>
    </cfRule>
  </conditionalFormatting>
  <conditionalFormatting sqref="E21:P21">
    <cfRule type="cellIs" dxfId="222" priority="22" operator="greaterThan">
      <formula>$R$21</formula>
    </cfRule>
  </conditionalFormatting>
  <conditionalFormatting sqref="E22:P22">
    <cfRule type="cellIs" dxfId="221" priority="23" operator="greaterThan">
      <formula>$R$22</formula>
    </cfRule>
  </conditionalFormatting>
  <conditionalFormatting sqref="E23:P23">
    <cfRule type="cellIs" dxfId="220" priority="24" operator="greaterThan">
      <formula>$R$23</formula>
    </cfRule>
  </conditionalFormatting>
  <conditionalFormatting sqref="E24:P24">
    <cfRule type="cellIs" dxfId="219" priority="25" operator="greaterThan">
      <formula>$R$24</formula>
    </cfRule>
  </conditionalFormatting>
  <conditionalFormatting sqref="E25:P25">
    <cfRule type="cellIs" dxfId="218" priority="26" operator="greaterThan">
      <formula>$R$25</formula>
    </cfRule>
  </conditionalFormatting>
  <conditionalFormatting sqref="E26:P26">
    <cfRule type="cellIs" dxfId="217" priority="27" operator="greaterThan">
      <formula>$R$26</formula>
    </cfRule>
  </conditionalFormatting>
  <conditionalFormatting sqref="E27:P27">
    <cfRule type="cellIs" dxfId="216" priority="28" operator="greaterThan">
      <formula>$R$27</formula>
    </cfRule>
  </conditionalFormatting>
  <conditionalFormatting sqref="E28:P28">
    <cfRule type="cellIs" dxfId="215" priority="29" operator="greaterThan">
      <formula>$R$28</formula>
    </cfRule>
  </conditionalFormatting>
  <conditionalFormatting sqref="E29:P29">
    <cfRule type="cellIs" dxfId="214" priority="30" operator="greaterThan">
      <formula>$R$29</formula>
    </cfRule>
  </conditionalFormatting>
  <conditionalFormatting sqref="E30:P30">
    <cfRule type="cellIs" dxfId="213" priority="31" operator="greaterThan">
      <formula>$R$30</formula>
    </cfRule>
  </conditionalFormatting>
  <conditionalFormatting sqref="E31:P31">
    <cfRule type="cellIs" dxfId="212" priority="32" operator="greaterThan">
      <formula>$R$31</formula>
    </cfRule>
  </conditionalFormatting>
  <conditionalFormatting sqref="E32:P32">
    <cfRule type="cellIs" dxfId="211" priority="33" operator="greaterThan">
      <formula>$R$32</formula>
    </cfRule>
  </conditionalFormatting>
  <conditionalFormatting sqref="E33:P33">
    <cfRule type="cellIs" dxfId="210" priority="34" operator="greaterThan">
      <formula>$R$33</formula>
    </cfRule>
  </conditionalFormatting>
  <conditionalFormatting sqref="E34:P34">
    <cfRule type="cellIs" dxfId="209" priority="35" operator="greaterThan">
      <formula>$R$34</formula>
    </cfRule>
  </conditionalFormatting>
  <conditionalFormatting sqref="E35:P35">
    <cfRule type="cellIs" dxfId="208" priority="36" operator="greaterThan">
      <formula>$R$35</formula>
    </cfRule>
  </conditionalFormatting>
  <conditionalFormatting sqref="E36:P36">
    <cfRule type="cellIs" dxfId="207" priority="37" operator="greaterThan">
      <formula>$R$36</formula>
    </cfRule>
  </conditionalFormatting>
  <conditionalFormatting sqref="E37:P37">
    <cfRule type="cellIs" dxfId="206" priority="38" operator="greaterThan">
      <formula>$R$37</formula>
    </cfRule>
  </conditionalFormatting>
  <conditionalFormatting sqref="E38:P38">
    <cfRule type="cellIs" dxfId="205" priority="39" operator="greaterThan">
      <formula>$R$38</formula>
    </cfRule>
  </conditionalFormatting>
  <conditionalFormatting sqref="E39:P39">
    <cfRule type="cellIs" dxfId="204" priority="40" operator="greaterThan">
      <formula>$R$39</formula>
    </cfRule>
  </conditionalFormatting>
  <conditionalFormatting sqref="E40:P40">
    <cfRule type="cellIs" dxfId="203" priority="41" operator="greaterThan">
      <formula>$R$40</formula>
    </cfRule>
  </conditionalFormatting>
  <conditionalFormatting sqref="E41:P41">
    <cfRule type="cellIs" dxfId="202" priority="42" operator="greaterThan">
      <formula>$R$41</formula>
    </cfRule>
  </conditionalFormatting>
  <conditionalFormatting sqref="E42:P42">
    <cfRule type="cellIs" dxfId="201" priority="43" operator="greaterThan">
      <formula>$R$42</formula>
    </cfRule>
  </conditionalFormatting>
  <conditionalFormatting sqref="E43:P43">
    <cfRule type="cellIs" dxfId="200" priority="44" operator="greaterThan">
      <formula>$R$43</formula>
    </cfRule>
  </conditionalFormatting>
  <conditionalFormatting sqref="E44:P44">
    <cfRule type="cellIs" dxfId="199" priority="45" operator="greaterThan">
      <formula>$R$44</formula>
    </cfRule>
  </conditionalFormatting>
  <conditionalFormatting sqref="E45:P45">
    <cfRule type="cellIs" dxfId="198" priority="46" operator="greaterThan">
      <formula>$R$45</formula>
    </cfRule>
  </conditionalFormatting>
  <conditionalFormatting sqref="E46:P46">
    <cfRule type="cellIs" dxfId="197" priority="47" operator="greaterThan">
      <formula>$R$46</formula>
    </cfRule>
  </conditionalFormatting>
  <conditionalFormatting sqref="E47:P47">
    <cfRule type="cellIs" dxfId="196" priority="48" operator="greaterThan">
      <formula>$R$47</formula>
    </cfRule>
  </conditionalFormatting>
  <conditionalFormatting sqref="E48:P48">
    <cfRule type="cellIs" dxfId="195" priority="49" operator="greaterThan">
      <formula>$R$48</formula>
    </cfRule>
  </conditionalFormatting>
  <conditionalFormatting sqref="E49:P49">
    <cfRule type="cellIs" dxfId="194" priority="50" operator="greaterThan">
      <formula>$R$49</formula>
    </cfRule>
  </conditionalFormatting>
  <conditionalFormatting sqref="E50:P50">
    <cfRule type="cellIs" dxfId="193" priority="51" operator="greaterThan">
      <formula>$R$50</formula>
    </cfRule>
  </conditionalFormatting>
  <conditionalFormatting sqref="E51:P51">
    <cfRule type="cellIs" dxfId="192" priority="52" operator="greaterThan">
      <formula>$R$51</formula>
    </cfRule>
  </conditionalFormatting>
  <conditionalFormatting sqref="E52:P52">
    <cfRule type="cellIs" dxfId="191" priority="53" operator="greaterThan">
      <formula>$R$52</formula>
    </cfRule>
  </conditionalFormatting>
  <conditionalFormatting sqref="E53:P53">
    <cfRule type="cellIs" dxfId="190" priority="54" operator="greaterThan">
      <formula>$R$53</formula>
    </cfRule>
  </conditionalFormatting>
  <conditionalFormatting sqref="E54:P54">
    <cfRule type="cellIs" dxfId="189" priority="55" operator="greaterThan">
      <formula>$R$54</formula>
    </cfRule>
  </conditionalFormatting>
  <conditionalFormatting sqref="E55:P55">
    <cfRule type="cellIs" dxfId="188" priority="56" operator="greaterThan">
      <formula>$R$55</formula>
    </cfRule>
  </conditionalFormatting>
  <conditionalFormatting sqref="E56:P56">
    <cfRule type="cellIs" dxfId="187" priority="57" operator="greaterThan">
      <formula>$R$56</formula>
    </cfRule>
  </conditionalFormatting>
  <conditionalFormatting sqref="E57:P57">
    <cfRule type="cellIs" dxfId="186" priority="58" operator="greaterThan">
      <formula>$R$57</formula>
    </cfRule>
  </conditionalFormatting>
  <conditionalFormatting sqref="E58:P58">
    <cfRule type="cellIs" dxfId="185" priority="59" operator="greaterThan">
      <formula>$R$58</formula>
    </cfRule>
  </conditionalFormatting>
  <conditionalFormatting sqref="E59:P59">
    <cfRule type="cellIs" dxfId="184" priority="60" operator="greaterThan">
      <formula>$R$59</formula>
    </cfRule>
  </conditionalFormatting>
  <conditionalFormatting sqref="E60:P60">
    <cfRule type="cellIs" dxfId="183" priority="61" operator="greaterThan">
      <formula>$R$60</formula>
    </cfRule>
  </conditionalFormatting>
  <conditionalFormatting sqref="E61:P61">
    <cfRule type="cellIs" dxfId="182" priority="62" operator="greaterThan">
      <formula>$R$61</formula>
    </cfRule>
  </conditionalFormatting>
  <conditionalFormatting sqref="E62:P62">
    <cfRule type="cellIs" dxfId="181" priority="63" operator="greaterThan">
      <formula>$R$62</formula>
    </cfRule>
  </conditionalFormatting>
  <conditionalFormatting sqref="E63:P63">
    <cfRule type="cellIs" dxfId="180" priority="64" operator="greaterThan">
      <formula>$R$63</formula>
    </cfRule>
  </conditionalFormatting>
  <conditionalFormatting sqref="E64:P64">
    <cfRule type="cellIs" dxfId="179" priority="65" operator="greaterThan">
      <formula>$R$64</formula>
    </cfRule>
  </conditionalFormatting>
  <conditionalFormatting sqref="E66:L66">
    <cfRule type="cellIs" dxfId="178" priority="66" operator="greaterThan">
      <formula>$R$66</formula>
    </cfRule>
  </conditionalFormatting>
  <conditionalFormatting sqref="E67:L67">
    <cfRule type="cellIs" dxfId="177" priority="67" operator="greaterThan">
      <formula>$R$67</formula>
    </cfRule>
  </conditionalFormatting>
  <conditionalFormatting sqref="E68:L68">
    <cfRule type="cellIs" dxfId="176" priority="68" operator="greaterThan">
      <formula>$R$68</formula>
    </cfRule>
  </conditionalFormatting>
  <conditionalFormatting sqref="E69:L69">
    <cfRule type="cellIs" dxfId="175" priority="69" operator="greaterThan">
      <formula>$R$69</formula>
    </cfRule>
  </conditionalFormatting>
  <conditionalFormatting sqref="E70:L70">
    <cfRule type="cellIs" dxfId="174" priority="70" operator="greaterThan">
      <formula>$R$70</formula>
    </cfRule>
  </conditionalFormatting>
  <conditionalFormatting sqref="E71:L71">
    <cfRule type="cellIs" dxfId="173" priority="71" operator="greaterThan">
      <formula>$R$71</formula>
    </cfRule>
  </conditionalFormatting>
  <conditionalFormatting sqref="E72:L72">
    <cfRule type="cellIs" dxfId="172" priority="72" operator="greaterThan">
      <formula>$R$72</formula>
    </cfRule>
  </conditionalFormatting>
  <conditionalFormatting sqref="E73:L73">
    <cfRule type="cellIs" dxfId="171" priority="73" operator="greaterThan">
      <formula>$R$73</formula>
    </cfRule>
  </conditionalFormatting>
  <conditionalFormatting sqref="E74:L74">
    <cfRule type="cellIs" dxfId="170" priority="74" operator="greaterThan">
      <formula>$R$74</formula>
    </cfRule>
  </conditionalFormatting>
  <conditionalFormatting sqref="E75:L75">
    <cfRule type="cellIs" dxfId="169" priority="75" operator="greaterThan">
      <formula>$R$75</formula>
    </cfRule>
  </conditionalFormatting>
  <conditionalFormatting sqref="E76:L76">
    <cfRule type="cellIs" dxfId="168" priority="76" operator="greaterThan">
      <formula>$R$76</formula>
    </cfRule>
  </conditionalFormatting>
  <conditionalFormatting sqref="E77:L77">
    <cfRule type="cellIs" dxfId="167" priority="77" operator="greaterThan">
      <formula>$R$77</formula>
    </cfRule>
  </conditionalFormatting>
  <conditionalFormatting sqref="E78:L78">
    <cfRule type="cellIs" dxfId="166" priority="78" operator="greaterThan">
      <formula>$R$78</formula>
    </cfRule>
  </conditionalFormatting>
  <conditionalFormatting sqref="E79:L79">
    <cfRule type="cellIs" dxfId="165" priority="79" operator="greaterThan">
      <formula>$R$79</formula>
    </cfRule>
  </conditionalFormatting>
  <conditionalFormatting sqref="E80:L80">
    <cfRule type="cellIs" dxfId="164" priority="80" operator="greaterThan">
      <formula>$R$80</formula>
    </cfRule>
  </conditionalFormatting>
  <conditionalFormatting sqref="E81:L81">
    <cfRule type="cellIs" dxfId="163" priority="81" operator="greaterThan">
      <formula>$R$81</formula>
    </cfRule>
  </conditionalFormatting>
  <conditionalFormatting sqref="E82:L82">
    <cfRule type="cellIs" dxfId="162" priority="82" operator="greaterThan">
      <formula>$R$82</formula>
    </cfRule>
  </conditionalFormatting>
  <conditionalFormatting sqref="E83:L83">
    <cfRule type="cellIs" dxfId="161" priority="83" operator="greaterThan">
      <formula>$R$83</formula>
    </cfRule>
  </conditionalFormatting>
  <conditionalFormatting sqref="E84:L84">
    <cfRule type="cellIs" dxfId="160" priority="84" operator="greaterThan">
      <formula>$R$84</formula>
    </cfRule>
  </conditionalFormatting>
  <conditionalFormatting sqref="E85:L85">
    <cfRule type="cellIs" dxfId="159" priority="85" operator="greaterThan">
      <formula>$R$85</formula>
    </cfRule>
  </conditionalFormatting>
  <conditionalFormatting sqref="E86:L86">
    <cfRule type="cellIs" dxfId="158" priority="86" operator="greaterThan">
      <formula>$R$86</formula>
    </cfRule>
  </conditionalFormatting>
  <conditionalFormatting sqref="E87:L87">
    <cfRule type="cellIs" dxfId="157" priority="87" operator="greaterThan">
      <formula>$R$87</formula>
    </cfRule>
  </conditionalFormatting>
  <conditionalFormatting sqref="E88:L88">
    <cfRule type="cellIs" dxfId="156" priority="88" operator="greaterThan">
      <formula>$R$88</formula>
    </cfRule>
  </conditionalFormatting>
  <conditionalFormatting sqref="E89:L89">
    <cfRule type="cellIs" dxfId="155" priority="89" operator="greaterThan">
      <formula>$R$89</formula>
    </cfRule>
  </conditionalFormatting>
  <conditionalFormatting sqref="E90:L90">
    <cfRule type="cellIs" dxfId="154" priority="90" operator="greaterThan">
      <formula>$R$90</formula>
    </cfRule>
  </conditionalFormatting>
  <conditionalFormatting sqref="E91:L91">
    <cfRule type="cellIs" dxfId="153" priority="91" operator="greaterThan">
      <formula>$R$91</formula>
    </cfRule>
  </conditionalFormatting>
  <conditionalFormatting sqref="E92:L92">
    <cfRule type="cellIs" dxfId="152" priority="92" operator="greaterThan">
      <formula>$R$92</formula>
    </cfRule>
  </conditionalFormatting>
  <conditionalFormatting sqref="E93:L93">
    <cfRule type="cellIs" dxfId="151" priority="93" operator="greaterThan">
      <formula>$R$93</formula>
    </cfRule>
  </conditionalFormatting>
  <conditionalFormatting sqref="E94:L94">
    <cfRule type="cellIs" dxfId="150" priority="94" operator="greaterThan">
      <formula>$R$94</formula>
    </cfRule>
  </conditionalFormatting>
  <conditionalFormatting sqref="E95:L95">
    <cfRule type="cellIs" dxfId="149" priority="95" operator="greaterThan">
      <formula>$R$95</formula>
    </cfRule>
  </conditionalFormatting>
  <conditionalFormatting sqref="E96:L96">
    <cfRule type="cellIs" dxfId="148" priority="96" operator="greaterThan">
      <formula>$R$96</formula>
    </cfRule>
  </conditionalFormatting>
  <conditionalFormatting sqref="E97:L97">
    <cfRule type="cellIs" dxfId="147" priority="97" operator="greaterThan">
      <formula>$R$97</formula>
    </cfRule>
  </conditionalFormatting>
  <conditionalFormatting sqref="E98:L98">
    <cfRule type="cellIs" dxfId="146" priority="98" operator="greaterThan">
      <formula>$R$98</formula>
    </cfRule>
  </conditionalFormatting>
  <conditionalFormatting sqref="E99:L99">
    <cfRule type="cellIs" dxfId="145" priority="99" operator="greaterThan">
      <formula>$R$99</formula>
    </cfRule>
  </conditionalFormatting>
  <conditionalFormatting sqref="E100:L100">
    <cfRule type="cellIs" dxfId="144" priority="100" operator="greaterThan">
      <formula>$R$100</formula>
    </cfRule>
  </conditionalFormatting>
  <conditionalFormatting sqref="E101:L101">
    <cfRule type="cellIs" dxfId="143" priority="101" operator="greaterThan">
      <formula>$R$101</formula>
    </cfRule>
  </conditionalFormatting>
  <conditionalFormatting sqref="E102:L102">
    <cfRule type="cellIs" dxfId="142" priority="102" operator="greaterThan">
      <formula>$R$102</formula>
    </cfRule>
  </conditionalFormatting>
  <conditionalFormatting sqref="E103:L103">
    <cfRule type="cellIs" dxfId="141" priority="103" operator="greaterThan">
      <formula>$R$103</formula>
    </cfRule>
  </conditionalFormatting>
  <conditionalFormatting sqref="E104:L104">
    <cfRule type="cellIs" dxfId="140" priority="104" operator="greaterThan">
      <formula>$R$104</formula>
    </cfRule>
  </conditionalFormatting>
  <conditionalFormatting sqref="E105:L105">
    <cfRule type="cellIs" dxfId="139" priority="105" operator="greaterThan">
      <formula>$R$105</formula>
    </cfRule>
  </conditionalFormatting>
  <conditionalFormatting sqref="E106:L106">
    <cfRule type="cellIs" dxfId="138" priority="106" operator="greaterThan">
      <formula>$R$106</formula>
    </cfRule>
  </conditionalFormatting>
  <conditionalFormatting sqref="E107:L107">
    <cfRule type="cellIs" dxfId="137" priority="107" operator="greaterThan">
      <formula>$R$107</formula>
    </cfRule>
  </conditionalFormatting>
  <conditionalFormatting sqref="E108:L108">
    <cfRule type="cellIs" dxfId="136" priority="108" operator="greaterThan">
      <formula>$R$108</formula>
    </cfRule>
  </conditionalFormatting>
  <conditionalFormatting sqref="E109:L109">
    <cfRule type="cellIs" dxfId="135" priority="109" operator="greaterThan">
      <formula>$R$109</formula>
    </cfRule>
  </conditionalFormatting>
  <conditionalFormatting sqref="E110:L110">
    <cfRule type="cellIs" dxfId="134" priority="110" operator="greaterThan">
      <formula>$R$110</formula>
    </cfRule>
  </conditionalFormatting>
  <conditionalFormatting sqref="E111:L111">
    <cfRule type="cellIs" dxfId="133" priority="111" operator="greaterThan">
      <formula>$R$111</formula>
    </cfRule>
  </conditionalFormatting>
  <conditionalFormatting sqref="E112:L112">
    <cfRule type="cellIs" dxfId="132" priority="112" operator="greaterThan">
      <formula>$R$112</formula>
    </cfRule>
  </conditionalFormatting>
  <conditionalFormatting sqref="E113:L113">
    <cfRule type="cellIs" dxfId="131" priority="113" operator="greaterThan">
      <formula>$R$113</formula>
    </cfRule>
  </conditionalFormatting>
  <conditionalFormatting sqref="E114:L114">
    <cfRule type="cellIs" dxfId="130" priority="114" operator="greaterThan">
      <formula>$R$114</formula>
    </cfRule>
  </conditionalFormatting>
  <conditionalFormatting sqref="E115:L115">
    <cfRule type="cellIs" dxfId="129" priority="115" operator="greaterThan">
      <formula>$R$115</formula>
    </cfRule>
  </conditionalFormatting>
  <conditionalFormatting sqref="E116:L116">
    <cfRule type="cellIs" dxfId="128" priority="116" operator="greaterThan">
      <formula>$R$116</formula>
    </cfRule>
  </conditionalFormatting>
  <conditionalFormatting sqref="E117:L117">
    <cfRule type="cellIs" dxfId="127" priority="117" operator="greaterThan">
      <formula>$R$117</formula>
    </cfRule>
  </conditionalFormatting>
  <conditionalFormatting sqref="E118:L118">
    <cfRule type="cellIs" dxfId="126" priority="118" operator="greaterThan">
      <formula>$R$118</formula>
    </cfRule>
  </conditionalFormatting>
  <conditionalFormatting sqref="E119:L119">
    <cfRule type="cellIs" dxfId="125" priority="119" operator="greaterThan">
      <formula>$R$119</formula>
    </cfRule>
  </conditionalFormatting>
  <conditionalFormatting sqref="E120:L120">
    <cfRule type="cellIs" dxfId="124" priority="120" operator="greaterThan">
      <formula>$R$120</formula>
    </cfRule>
  </conditionalFormatting>
  <conditionalFormatting sqref="E121:L121">
    <cfRule type="cellIs" dxfId="123" priority="121" operator="greaterThan">
      <formula>$R$121</formula>
    </cfRule>
  </conditionalFormatting>
  <conditionalFormatting sqref="E122:L122">
    <cfRule type="cellIs" dxfId="122" priority="122" operator="greaterThan">
      <formula>$R$122</formula>
    </cfRule>
  </conditionalFormatting>
  <conditionalFormatting sqref="E123:L123">
    <cfRule type="cellIs" dxfId="121" priority="123" operator="greaterThan">
      <formula>$R$123</formula>
    </cfRule>
  </conditionalFormatting>
  <conditionalFormatting sqref="E124:L124">
    <cfRule type="cellIs" dxfId="120" priority="124" operator="greaterThan">
      <formula>$R$124</formula>
    </cfRule>
  </conditionalFormatting>
  <conditionalFormatting sqref="E125:L125">
    <cfRule type="cellIs" dxfId="119" priority="125" operator="greaterThan">
      <formula>$R$125</formula>
    </cfRule>
  </conditionalFormatting>
  <conditionalFormatting sqref="E126:L126">
    <cfRule type="cellIs" dxfId="118" priority="126" operator="greaterThan">
      <formula>$R$126</formula>
    </cfRule>
  </conditionalFormatting>
  <conditionalFormatting sqref="E127:L127">
    <cfRule type="cellIs" dxfId="117" priority="127" operator="greaterThan">
      <formula>$R$127</formula>
    </cfRule>
  </conditionalFormatting>
  <conditionalFormatting sqref="E128:L128">
    <cfRule type="cellIs" dxfId="116" priority="128" operator="greaterThan">
      <formula>$R$128</formula>
    </cfRule>
  </conditionalFormatting>
  <conditionalFormatting sqref="E129:L129">
    <cfRule type="cellIs" dxfId="115" priority="129" operator="greaterThan">
      <formula>$R$129</formula>
    </cfRule>
  </conditionalFormatting>
  <conditionalFormatting sqref="E130:L130">
    <cfRule type="cellIs" dxfId="114" priority="130" operator="greaterThan">
      <formula>$R$130</formula>
    </cfRule>
  </conditionalFormatting>
  <conditionalFormatting sqref="E131:L131">
    <cfRule type="cellIs" dxfId="113" priority="131" operator="greaterThan">
      <formula>$R$131</formula>
    </cfRule>
  </conditionalFormatting>
  <conditionalFormatting sqref="E132:L132">
    <cfRule type="cellIs" dxfId="112" priority="132" operator="greaterThan">
      <formula>$R$132</formula>
    </cfRule>
  </conditionalFormatting>
  <conditionalFormatting sqref="E133:L133">
    <cfRule type="cellIs" dxfId="111" priority="133" operator="greaterThan">
      <formula>$R$133</formula>
    </cfRule>
  </conditionalFormatting>
  <conditionalFormatting sqref="E134:L134">
    <cfRule type="cellIs" dxfId="110" priority="134" operator="greaterThan">
      <formula>$R$134</formula>
    </cfRule>
  </conditionalFormatting>
  <conditionalFormatting sqref="E135:L135">
    <cfRule type="cellIs" dxfId="109" priority="135" operator="greaterThan">
      <formula>$R$135</formula>
    </cfRule>
  </conditionalFormatting>
  <conditionalFormatting sqref="E136:L136">
    <cfRule type="cellIs" dxfId="108" priority="136" operator="greaterThan">
      <formula>$R$136</formula>
    </cfRule>
  </conditionalFormatting>
  <conditionalFormatting sqref="E137:L137">
    <cfRule type="cellIs" dxfId="107" priority="137" operator="greaterThan">
      <formula>$R$137</formula>
    </cfRule>
  </conditionalFormatting>
  <conditionalFormatting sqref="E138:L138">
    <cfRule type="cellIs" dxfId="106" priority="138" operator="greaterThan">
      <formula>$R$138</formula>
    </cfRule>
  </conditionalFormatting>
  <conditionalFormatting sqref="E139:L139">
    <cfRule type="cellIs" dxfId="105" priority="139" operator="greaterThan">
      <formula>$R$139</formula>
    </cfRule>
  </conditionalFormatting>
  <conditionalFormatting sqref="E140:L140">
    <cfRule type="cellIs" dxfId="104" priority="140" operator="greaterThan">
      <formula>$R$140</formula>
    </cfRule>
  </conditionalFormatting>
  <conditionalFormatting sqref="E141:L141">
    <cfRule type="cellIs" dxfId="103" priority="141" operator="greaterThan">
      <formula>$R$141</formula>
    </cfRule>
  </conditionalFormatting>
  <conditionalFormatting sqref="E142:L142">
    <cfRule type="cellIs" dxfId="102" priority="142" operator="greaterThan">
      <formula>$R$142</formula>
    </cfRule>
  </conditionalFormatting>
  <conditionalFormatting sqref="E143:L143">
    <cfRule type="cellIs" dxfId="101" priority="143" operator="greaterThan">
      <formula>$R$143</formula>
    </cfRule>
  </conditionalFormatting>
  <conditionalFormatting sqref="E144:L144">
    <cfRule type="cellIs" dxfId="100" priority="144" operator="greaterThan">
      <formula>$R$144</formula>
    </cfRule>
  </conditionalFormatting>
  <conditionalFormatting sqref="E145:L145">
    <cfRule type="cellIs" dxfId="99" priority="145" operator="greaterThan">
      <formula>$R$145</formula>
    </cfRule>
  </conditionalFormatting>
  <conditionalFormatting sqref="E146:L146">
    <cfRule type="cellIs" dxfId="98" priority="146" operator="greaterThan">
      <formula>$R$146</formula>
    </cfRule>
  </conditionalFormatting>
  <conditionalFormatting sqref="E147:L147">
    <cfRule type="cellIs" dxfId="97" priority="147" operator="greaterThan">
      <formula>$R$147</formula>
    </cfRule>
  </conditionalFormatting>
  <conditionalFormatting sqref="E148:L148">
    <cfRule type="cellIs" dxfId="96" priority="148" operator="greaterThan">
      <formula>$R$148</formula>
    </cfRule>
  </conditionalFormatting>
  <conditionalFormatting sqref="E149:L149">
    <cfRule type="cellIs" dxfId="95" priority="149" operator="greaterThan">
      <formula>$R$149</formula>
    </cfRule>
  </conditionalFormatting>
  <conditionalFormatting sqref="E150:L150">
    <cfRule type="cellIs" dxfId="94" priority="150" operator="greaterThan">
      <formula>$R$150</formula>
    </cfRule>
  </conditionalFormatting>
  <conditionalFormatting sqref="E151:L151">
    <cfRule type="cellIs" dxfId="93" priority="151" operator="greaterThan">
      <formula>$R$151</formula>
    </cfRule>
  </conditionalFormatting>
  <conditionalFormatting sqref="E152:L152">
    <cfRule type="cellIs" dxfId="92" priority="152" operator="greaterThan">
      <formula>$R$152</formula>
    </cfRule>
  </conditionalFormatting>
  <conditionalFormatting sqref="E153:L153">
    <cfRule type="cellIs" dxfId="91" priority="153" operator="greaterThan">
      <formula>$R$153</formula>
    </cfRule>
  </conditionalFormatting>
  <conditionalFormatting sqref="E154:L154">
    <cfRule type="cellIs" dxfId="90" priority="154" operator="greaterThan">
      <formula>$R$154</formula>
    </cfRule>
  </conditionalFormatting>
  <conditionalFormatting sqref="E155:L155">
    <cfRule type="cellIs" dxfId="89" priority="155" operator="greaterThan">
      <formula>$R$155</formula>
    </cfRule>
  </conditionalFormatting>
  <conditionalFormatting sqref="E156:L156">
    <cfRule type="cellIs" dxfId="88" priority="156" operator="greaterThan">
      <formula>$R$156</formula>
    </cfRule>
  </conditionalFormatting>
  <conditionalFormatting sqref="E157:L157">
    <cfRule type="cellIs" dxfId="87" priority="157" operator="greaterThan">
      <formula>$R$157</formula>
    </cfRule>
  </conditionalFormatting>
  <conditionalFormatting sqref="E158:L158">
    <cfRule type="cellIs" dxfId="86" priority="158" operator="greaterThan">
      <formula>$R$158</formula>
    </cfRule>
    <cfRule type="cellIs" dxfId="85" priority="159" operator="greaterThan">
      <formula>$R$158</formula>
    </cfRule>
  </conditionalFormatting>
  <conditionalFormatting sqref="E159:L159">
    <cfRule type="cellIs" dxfId="84" priority="160" operator="greaterThan">
      <formula>$R$159</formula>
    </cfRule>
  </conditionalFormatting>
  <conditionalFormatting sqref="E160:L160">
    <cfRule type="cellIs" dxfId="83" priority="161" operator="greaterThan">
      <formula>$R$160</formula>
    </cfRule>
  </conditionalFormatting>
  <conditionalFormatting sqref="E161:L161">
    <cfRule type="cellIs" dxfId="82" priority="162" operator="greaterThan">
      <formula>$R$161</formula>
    </cfRule>
  </conditionalFormatting>
  <conditionalFormatting sqref="E162:L162">
    <cfRule type="cellIs" dxfId="81" priority="163" operator="greaterThan">
      <formula>$R$162</formula>
    </cfRule>
  </conditionalFormatting>
  <conditionalFormatting sqref="E163:L163">
    <cfRule type="cellIs" dxfId="80" priority="164" operator="greaterThan">
      <formula>$R$163</formula>
    </cfRule>
  </conditionalFormatting>
  <conditionalFormatting sqref="E164:L164">
    <cfRule type="cellIs" dxfId="79" priority="165" operator="greaterThan">
      <formula>$R$164</formula>
    </cfRule>
  </conditionalFormatting>
  <conditionalFormatting sqref="E165:L165">
    <cfRule type="cellIs" dxfId="78" priority="166" operator="greaterThan">
      <formula>$R$165</formula>
    </cfRule>
  </conditionalFormatting>
  <conditionalFormatting sqref="E166:L166">
    <cfRule type="cellIs" dxfId="77" priority="167" operator="greaterThan">
      <formula>$R$166</formula>
    </cfRule>
  </conditionalFormatting>
  <conditionalFormatting sqref="E167:L167">
    <cfRule type="cellIs" dxfId="76" priority="168" operator="greaterThan">
      <formula>$R$167</formula>
    </cfRule>
  </conditionalFormatting>
  <conditionalFormatting sqref="E168:L168">
    <cfRule type="cellIs" dxfId="75" priority="169" operator="greaterThan">
      <formula>$R$168</formula>
    </cfRule>
  </conditionalFormatting>
  <conditionalFormatting sqref="E169:L169">
    <cfRule type="cellIs" dxfId="74" priority="170" operator="greaterThan">
      <formula>$R$169</formula>
    </cfRule>
  </conditionalFormatting>
  <conditionalFormatting sqref="E170:L170">
    <cfRule type="cellIs" dxfId="73" priority="171" operator="greaterThan">
      <formula>$R$170</formula>
    </cfRule>
  </conditionalFormatting>
  <conditionalFormatting sqref="E171:L171">
    <cfRule type="cellIs" dxfId="72" priority="172" operator="greaterThan">
      <formula>$R$171</formula>
    </cfRule>
  </conditionalFormatting>
  <conditionalFormatting sqref="E172:L172">
    <cfRule type="cellIs" dxfId="71" priority="173" operator="greaterThan">
      <formula>$R$172</formula>
    </cfRule>
  </conditionalFormatting>
  <conditionalFormatting sqref="E173:L173">
    <cfRule type="cellIs" dxfId="70" priority="174" operator="greaterThan">
      <formula>$R$173</formula>
    </cfRule>
  </conditionalFormatting>
  <conditionalFormatting sqref="E174:L174">
    <cfRule type="cellIs" dxfId="69" priority="175" operator="greaterThan">
      <formula>$R$174</formula>
    </cfRule>
  </conditionalFormatting>
  <conditionalFormatting sqref="E175:L175">
    <cfRule type="cellIs" dxfId="68" priority="176" operator="greaterThan">
      <formula>$R$175</formula>
    </cfRule>
  </conditionalFormatting>
  <conditionalFormatting sqref="E11:G11">
    <cfRule type="cellIs" dxfId="67" priority="2" operator="greaterThan">
      <formula>$R$7</formula>
    </cfRule>
  </conditionalFormatting>
  <conditionalFormatting sqref="E15:G15">
    <cfRule type="cellIs" dxfId="66" priority="1" operator="greaterThan">
      <formula>$R$7</formula>
    </cfRule>
  </conditionalFormatting>
  <pageMargins left="0.25" right="0.25" top="0.75" bottom="0.75" header="0.511811023622047" footer="0.511811023622047"/>
  <pageSetup paperSize="9" fitToHeight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C31F5ED-5105-4A7D-AF42-2C2DD6E8AA42}">
          <x14:formula1>
            <xm:f>Лист1!$A$1:$A$2</xm:f>
          </x14:formula1>
          <xm:sqref>I2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FE105-9F00-4870-9B0D-850BBBE5E309}">
  <dimension ref="A1:A2"/>
  <sheetViews>
    <sheetView workbookViewId="0"/>
  </sheetViews>
  <sheetFormatPr defaultRowHeight="15" x14ac:dyDescent="0.25"/>
  <cols>
    <col min="1" max="1" width="47.140625" customWidth="1"/>
  </cols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C38"/>
  <sheetViews>
    <sheetView tabSelected="1" zoomScaleNormal="100" workbookViewId="0">
      <selection activeCell="R18" sqref="R18"/>
    </sheetView>
  </sheetViews>
  <sheetFormatPr defaultColWidth="8.7109375" defaultRowHeight="15" x14ac:dyDescent="0.25"/>
  <cols>
    <col min="1" max="1" width="18.5703125" customWidth="1"/>
    <col min="2" max="2" width="19" hidden="1" customWidth="1"/>
    <col min="3" max="3" width="18.5703125" hidden="1" customWidth="1"/>
    <col min="4" max="4" width="9.85546875" customWidth="1"/>
    <col min="5" max="6" width="15.42578125" customWidth="1"/>
    <col min="7" max="7" width="15.42578125" style="10" customWidth="1"/>
    <col min="8" max="8" width="9" style="11" customWidth="1"/>
    <col min="9" max="11" width="9" style="11" hidden="1" customWidth="1"/>
    <col min="12" max="12" width="13.5703125" style="11" customWidth="1"/>
    <col min="13" max="13" width="12.42578125" style="10" customWidth="1"/>
    <col min="14" max="14" width="32.85546875" customWidth="1"/>
    <col min="15" max="15" width="19.42578125" customWidth="1"/>
  </cols>
  <sheetData>
    <row r="1" spans="2:15" ht="30" customHeight="1" x14ac:dyDescent="0.25">
      <c r="B1" s="12" t="s">
        <v>26</v>
      </c>
      <c r="C1" s="13" t="s">
        <v>27</v>
      </c>
      <c r="D1" s="14"/>
      <c r="E1" s="47" t="s">
        <v>28</v>
      </c>
      <c r="F1" s="47" t="s">
        <v>29</v>
      </c>
      <c r="G1" s="46" t="s">
        <v>30</v>
      </c>
      <c r="H1" s="44" t="str">
        <f>Таблица1[[#Headers],[Товары и услуги]]</f>
        <v>Товары и услуги</v>
      </c>
      <c r="I1" s="44"/>
      <c r="J1" s="44"/>
      <c r="K1" s="44"/>
      <c r="L1" s="45" t="s">
        <v>31</v>
      </c>
      <c r="M1" s="46" t="s">
        <v>32</v>
      </c>
      <c r="N1" s="47" t="s">
        <v>33</v>
      </c>
      <c r="O1" s="43" t="s">
        <v>34</v>
      </c>
    </row>
    <row r="2" spans="2:15" x14ac:dyDescent="0.25">
      <c r="B2" s="15" t="s">
        <v>26</v>
      </c>
      <c r="C2" s="16" t="e">
        <f>(100+B2)/100</f>
        <v>#VALUE!</v>
      </c>
      <c r="D2" s="17"/>
      <c r="E2" s="47"/>
      <c r="F2" s="47"/>
      <c r="G2" s="46"/>
      <c r="H2" s="44"/>
      <c r="I2" s="44"/>
      <c r="J2" s="44"/>
      <c r="K2" s="44"/>
      <c r="L2" s="45"/>
      <c r="M2" s="46"/>
      <c r="N2" s="47"/>
      <c r="O2" s="43"/>
    </row>
    <row r="3" spans="2:15" ht="15.75" x14ac:dyDescent="0.25">
      <c r="B3" s="25">
        <v>44378</v>
      </c>
      <c r="C3" s="35">
        <v>1.2736000000000001</v>
      </c>
      <c r="D3" s="18"/>
      <c r="E3" s="47"/>
      <c r="F3" s="47"/>
      <c r="G3" s="46"/>
      <c r="H3" s="44"/>
      <c r="I3" s="44"/>
      <c r="J3" s="44"/>
      <c r="K3" s="44"/>
      <c r="L3" s="45"/>
      <c r="M3" s="46"/>
      <c r="N3" s="47"/>
      <c r="O3" s="43"/>
    </row>
    <row r="4" spans="2:15" ht="15.75" x14ac:dyDescent="0.25">
      <c r="B4" s="26">
        <v>44409</v>
      </c>
      <c r="C4" s="36">
        <v>1.2719</v>
      </c>
      <c r="D4" s="18"/>
      <c r="E4" s="47"/>
      <c r="F4" s="47"/>
      <c r="G4" s="46"/>
      <c r="H4" s="44"/>
      <c r="I4" s="44"/>
      <c r="J4" s="44"/>
      <c r="K4" s="44"/>
      <c r="L4" s="45"/>
      <c r="M4" s="46"/>
      <c r="N4" s="47"/>
      <c r="O4" s="43"/>
    </row>
    <row r="5" spans="2:15" ht="22.5" customHeight="1" x14ac:dyDescent="0.25">
      <c r="B5" s="25">
        <v>44440</v>
      </c>
      <c r="C5" s="35">
        <v>1.2659000000000002</v>
      </c>
      <c r="D5" s="18"/>
      <c r="E5" s="47"/>
      <c r="F5" s="47"/>
      <c r="G5" s="46"/>
      <c r="H5" s="44"/>
      <c r="I5" s="44"/>
      <c r="J5" s="44"/>
      <c r="K5" s="44"/>
      <c r="L5" s="45"/>
      <c r="M5" s="46"/>
      <c r="N5" s="47"/>
      <c r="O5" s="43"/>
    </row>
    <row r="6" spans="2:15" ht="15.75" x14ac:dyDescent="0.25">
      <c r="B6" s="26">
        <v>44470</v>
      </c>
      <c r="C6" s="36">
        <v>1.2548000000000001</v>
      </c>
      <c r="D6" s="18"/>
      <c r="E6" s="28"/>
      <c r="F6" s="28"/>
      <c r="G6" s="29"/>
      <c r="H6" s="30">
        <f>IF($H$1=Таблица1[[#Headers],[Товары и услуги]],VLOOKUP(O6,$B$3:$C$38,2,TRUE()),1)</f>
        <v>1.0568</v>
      </c>
      <c r="I6" s="30">
        <f t="shared" ref="I6:I33" si="0">ROUND(G6*H6,2)</f>
        <v>0</v>
      </c>
      <c r="J6" s="30">
        <f t="shared" ref="J6:J33" si="1">I6-G6</f>
        <v>0</v>
      </c>
      <c r="K6" s="30">
        <f t="shared" ref="K6:K33" si="2">ROUND(G6*L6,2)-G6</f>
        <v>0</v>
      </c>
      <c r="L6" s="30">
        <v>1</v>
      </c>
      <c r="M6" s="31">
        <f t="shared" ref="M6:M33" si="3">G6+J6+K6</f>
        <v>0</v>
      </c>
      <c r="N6" s="32"/>
      <c r="O6" s="33">
        <v>45231</v>
      </c>
    </row>
    <row r="7" spans="2:15" ht="15.75" x14ac:dyDescent="0.25">
      <c r="B7" s="25">
        <v>44501</v>
      </c>
      <c r="C7" s="35">
        <v>1.2452000000000003</v>
      </c>
      <c r="D7" s="18"/>
      <c r="E7" s="28"/>
      <c r="F7" s="28"/>
      <c r="G7" s="29"/>
      <c r="H7" s="30">
        <f>IF($H$1=Таблица1[[#Headers],[Товары и услуги]],VLOOKUP(O7,$B$3:$C$38,2,TRUE()),1)</f>
        <v>1.1213000000000002</v>
      </c>
      <c r="I7" s="30">
        <f t="shared" si="0"/>
        <v>0</v>
      </c>
      <c r="J7" s="30">
        <f t="shared" si="1"/>
        <v>0</v>
      </c>
      <c r="K7" s="30">
        <f t="shared" si="2"/>
        <v>0</v>
      </c>
      <c r="L7" s="30">
        <v>1</v>
      </c>
      <c r="M7" s="31">
        <f t="shared" si="3"/>
        <v>0</v>
      </c>
      <c r="N7" s="34"/>
      <c r="O7" s="33">
        <v>44896</v>
      </c>
    </row>
    <row r="8" spans="2:15" ht="15.75" x14ac:dyDescent="0.25">
      <c r="B8" s="26">
        <v>44531</v>
      </c>
      <c r="C8" s="36">
        <v>1.2370000000000003</v>
      </c>
      <c r="D8" s="18"/>
      <c r="E8" s="28"/>
      <c r="F8" s="28"/>
      <c r="G8" s="29"/>
      <c r="H8" s="30">
        <f>IF($H$1=Таблица1[[#Headers],[Товары и услуги]],VLOOKUP(O8,$B$3:$C$38,2,TRUE()),1)</f>
        <v>1.1129</v>
      </c>
      <c r="I8" s="30">
        <f t="shared" si="0"/>
        <v>0</v>
      </c>
      <c r="J8" s="30">
        <f t="shared" si="1"/>
        <v>0</v>
      </c>
      <c r="K8" s="30">
        <f t="shared" si="2"/>
        <v>0</v>
      </c>
      <c r="L8" s="30">
        <v>1</v>
      </c>
      <c r="M8" s="31">
        <f t="shared" si="3"/>
        <v>0</v>
      </c>
      <c r="N8" s="34"/>
      <c r="O8" s="33">
        <v>44927</v>
      </c>
    </row>
    <row r="9" spans="2:15" ht="15.75" x14ac:dyDescent="0.25">
      <c r="B9" s="25">
        <v>44562</v>
      </c>
      <c r="C9" s="35">
        <v>1.2271000000000003</v>
      </c>
      <c r="D9" s="18"/>
      <c r="E9" s="28"/>
      <c r="F9" s="28"/>
      <c r="G9" s="29"/>
      <c r="H9" s="30">
        <f>IF($H$1=Таблица1[[#Headers],[Товары и услуги]],VLOOKUP(O9,$B$3:$C$38,2,TRUE()),1)</f>
        <v>1.1083000000000001</v>
      </c>
      <c r="I9" s="30">
        <f t="shared" si="0"/>
        <v>0</v>
      </c>
      <c r="J9" s="30">
        <f t="shared" si="1"/>
        <v>0</v>
      </c>
      <c r="K9" s="30">
        <f t="shared" si="2"/>
        <v>0</v>
      </c>
      <c r="L9" s="30">
        <v>1</v>
      </c>
      <c r="M9" s="31">
        <f t="shared" si="3"/>
        <v>0</v>
      </c>
      <c r="N9" s="34"/>
      <c r="O9" s="33">
        <v>44958</v>
      </c>
    </row>
    <row r="10" spans="2:15" ht="15.75" x14ac:dyDescent="0.25">
      <c r="B10" s="26">
        <v>44593</v>
      </c>
      <c r="C10" s="36">
        <v>1.2154000000000003</v>
      </c>
      <c r="D10" s="18"/>
      <c r="E10" s="28"/>
      <c r="F10" s="28"/>
      <c r="G10" s="29"/>
      <c r="H10" s="30">
        <f>IF($H$1=Таблица1[[#Headers],[Товары и услуги]],VLOOKUP(O10,$B$3:$C$38,2,TRUE()),1)</f>
        <v>1.1046</v>
      </c>
      <c r="I10" s="30">
        <f t="shared" si="0"/>
        <v>0</v>
      </c>
      <c r="J10" s="30">
        <f t="shared" si="1"/>
        <v>0</v>
      </c>
      <c r="K10" s="30">
        <f t="shared" si="2"/>
        <v>0</v>
      </c>
      <c r="L10" s="30">
        <v>1</v>
      </c>
      <c r="M10" s="31">
        <f t="shared" si="3"/>
        <v>0</v>
      </c>
      <c r="N10" s="34"/>
      <c r="O10" s="33">
        <v>44986</v>
      </c>
    </row>
    <row r="11" spans="2:15" ht="15.75" x14ac:dyDescent="0.25">
      <c r="B11" s="25">
        <v>44621</v>
      </c>
      <c r="C11" s="35">
        <v>1.1393000000000004</v>
      </c>
      <c r="D11" s="18"/>
      <c r="E11" s="28"/>
      <c r="F11" s="28"/>
      <c r="G11" s="29"/>
      <c r="H11" s="30">
        <f>IF($H$1=Таблица1[[#Headers],[Товары и услуги]],VLOOKUP(O11,$B$3:$C$38,2,TRUE()),1)</f>
        <v>1.1008000000000002</v>
      </c>
      <c r="I11" s="30">
        <f t="shared" si="0"/>
        <v>0</v>
      </c>
      <c r="J11" s="30">
        <f t="shared" si="1"/>
        <v>0</v>
      </c>
      <c r="K11" s="30">
        <f t="shared" si="2"/>
        <v>0</v>
      </c>
      <c r="L11" s="30">
        <v>1</v>
      </c>
      <c r="M11" s="31">
        <f t="shared" si="3"/>
        <v>0</v>
      </c>
      <c r="N11" s="34"/>
      <c r="O11" s="33">
        <v>45017</v>
      </c>
    </row>
    <row r="12" spans="2:15" ht="15.75" x14ac:dyDescent="0.25">
      <c r="B12" s="26">
        <v>44652</v>
      </c>
      <c r="C12" s="36">
        <v>1.1237000000000004</v>
      </c>
      <c r="D12" s="18"/>
      <c r="E12" s="28"/>
      <c r="F12" s="28"/>
      <c r="G12" s="29"/>
      <c r="H12" s="30">
        <f>IF($H$1=Таблица1[[#Headers],[Товары и услуги]],VLOOKUP(O12,$B$3:$C$38,2,TRUE()),1)</f>
        <v>1.0977000000000001</v>
      </c>
      <c r="I12" s="30">
        <f t="shared" si="0"/>
        <v>0</v>
      </c>
      <c r="J12" s="30">
        <f t="shared" si="1"/>
        <v>0</v>
      </c>
      <c r="K12" s="30">
        <f t="shared" si="2"/>
        <v>0</v>
      </c>
      <c r="L12" s="30">
        <v>1</v>
      </c>
      <c r="M12" s="31">
        <f t="shared" si="3"/>
        <v>0</v>
      </c>
      <c r="N12" s="34"/>
      <c r="O12" s="33">
        <v>45047</v>
      </c>
    </row>
    <row r="13" spans="2:15" ht="15.75" x14ac:dyDescent="0.25">
      <c r="B13" s="25">
        <v>44682</v>
      </c>
      <c r="C13" s="35">
        <v>1.1225000000000003</v>
      </c>
      <c r="D13" s="18"/>
      <c r="E13" s="28"/>
      <c r="F13" s="28"/>
      <c r="G13" s="29"/>
      <c r="H13" s="30">
        <f>IF($H$1=Таблица1[[#Headers],[Товары и услуги]],VLOOKUP(O13,$B$3:$C$38,2,TRUE()),1)</f>
        <v>1.0940000000000001</v>
      </c>
      <c r="I13" s="30">
        <f t="shared" si="0"/>
        <v>0</v>
      </c>
      <c r="J13" s="30">
        <f t="shared" si="1"/>
        <v>0</v>
      </c>
      <c r="K13" s="30">
        <f t="shared" si="2"/>
        <v>0</v>
      </c>
      <c r="L13" s="30">
        <v>1</v>
      </c>
      <c r="M13" s="31">
        <f t="shared" si="3"/>
        <v>0</v>
      </c>
      <c r="N13" s="34"/>
      <c r="O13" s="33">
        <v>45078</v>
      </c>
    </row>
    <row r="14" spans="2:15" ht="15.75" x14ac:dyDescent="0.25">
      <c r="B14" s="26">
        <v>44713</v>
      </c>
      <c r="C14" s="36">
        <v>1.1260000000000003</v>
      </c>
      <c r="D14" s="18"/>
      <c r="E14" s="28"/>
      <c r="F14" s="28"/>
      <c r="G14" s="29"/>
      <c r="H14" s="30">
        <f>IF($H$1=Таблица1[[#Headers],[Товары и услуги]],VLOOKUP(O14,$B$3:$C$38,2,TRUE()),1)</f>
        <v>1.0877000000000001</v>
      </c>
      <c r="I14" s="30">
        <f t="shared" si="0"/>
        <v>0</v>
      </c>
      <c r="J14" s="30">
        <f t="shared" si="1"/>
        <v>0</v>
      </c>
      <c r="K14" s="30">
        <f t="shared" si="2"/>
        <v>0</v>
      </c>
      <c r="L14" s="30">
        <v>1</v>
      </c>
      <c r="M14" s="31">
        <f t="shared" si="3"/>
        <v>0</v>
      </c>
      <c r="N14" s="34"/>
      <c r="O14" s="33">
        <v>45108</v>
      </c>
    </row>
    <row r="15" spans="2:15" ht="15.75" x14ac:dyDescent="0.25">
      <c r="B15" s="25">
        <v>44743</v>
      </c>
      <c r="C15" s="35">
        <v>1.1299000000000001</v>
      </c>
      <c r="D15" s="18"/>
      <c r="E15" s="28"/>
      <c r="F15" s="28"/>
      <c r="G15" s="29"/>
      <c r="H15" s="30">
        <f>IF($H$1=Таблица1[[#Headers],[Товары и услуги]],VLOOKUP(O15,$B$3:$C$38,2,TRUE()),1)</f>
        <v>1.0849000000000002</v>
      </c>
      <c r="I15" s="30">
        <f t="shared" si="0"/>
        <v>0</v>
      </c>
      <c r="J15" s="30">
        <f t="shared" si="1"/>
        <v>0</v>
      </c>
      <c r="K15" s="30">
        <f t="shared" si="2"/>
        <v>0</v>
      </c>
      <c r="L15" s="30">
        <v>1</v>
      </c>
      <c r="M15" s="31">
        <f t="shared" si="3"/>
        <v>0</v>
      </c>
      <c r="N15" s="34"/>
      <c r="O15" s="33">
        <v>45139</v>
      </c>
    </row>
    <row r="16" spans="2:15" ht="15.75" x14ac:dyDescent="0.25">
      <c r="B16" s="26">
        <v>44774</v>
      </c>
      <c r="C16" s="36">
        <v>1.1351000000000002</v>
      </c>
      <c r="D16" s="18"/>
      <c r="E16" s="28"/>
      <c r="F16" s="28"/>
      <c r="G16" s="29"/>
      <c r="H16" s="30">
        <f>IF($H$1=Таблица1[[#Headers],[Товары и услуги]],VLOOKUP(O16,$B$3:$C$38,2,TRUE()),1)</f>
        <v>1.0762</v>
      </c>
      <c r="I16" s="30">
        <f t="shared" si="0"/>
        <v>0</v>
      </c>
      <c r="J16" s="30">
        <f t="shared" si="1"/>
        <v>0</v>
      </c>
      <c r="K16" s="30">
        <f t="shared" si="2"/>
        <v>0</v>
      </c>
      <c r="L16" s="30">
        <v>1</v>
      </c>
      <c r="M16" s="31">
        <f t="shared" si="3"/>
        <v>0</v>
      </c>
      <c r="N16" s="34"/>
      <c r="O16" s="33">
        <v>45170</v>
      </c>
    </row>
    <row r="17" spans="2:29" ht="15.75" x14ac:dyDescent="0.25">
      <c r="B17" s="25">
        <v>44805</v>
      </c>
      <c r="C17" s="35">
        <v>1.1346000000000003</v>
      </c>
      <c r="D17" s="18"/>
      <c r="E17" s="28"/>
      <c r="F17" s="28"/>
      <c r="G17" s="29"/>
      <c r="H17" s="30">
        <f>IF($H$1=Таблица1[[#Headers],[Товары и услуги]],VLOOKUP(O17,$B$3:$C$38,2,TRUE()),1)</f>
        <v>1.0679000000000001</v>
      </c>
      <c r="I17" s="30">
        <f t="shared" si="0"/>
        <v>0</v>
      </c>
      <c r="J17" s="30">
        <f t="shared" si="1"/>
        <v>0</v>
      </c>
      <c r="K17" s="30">
        <f t="shared" si="2"/>
        <v>0</v>
      </c>
      <c r="L17" s="30">
        <v>1</v>
      </c>
      <c r="M17" s="31">
        <f t="shared" si="3"/>
        <v>0</v>
      </c>
      <c r="N17" s="34"/>
      <c r="O17" s="33">
        <v>45200</v>
      </c>
    </row>
    <row r="18" spans="2:29" ht="15.75" x14ac:dyDescent="0.25">
      <c r="B18" s="26">
        <v>44835</v>
      </c>
      <c r="C18" s="36">
        <v>1.1328000000000003</v>
      </c>
      <c r="D18" s="18"/>
      <c r="E18" s="28"/>
      <c r="F18" s="28"/>
      <c r="G18" s="29"/>
      <c r="H18" s="30">
        <f>IF($H$1=Таблица1[[#Headers],[Товары и услуги]],VLOOKUP(O18,$B$3:$C$38,2,TRUE()),1)</f>
        <v>1.0568</v>
      </c>
      <c r="I18" s="30">
        <f t="shared" si="0"/>
        <v>0</v>
      </c>
      <c r="J18" s="30">
        <f t="shared" si="1"/>
        <v>0</v>
      </c>
      <c r="K18" s="30">
        <f t="shared" si="2"/>
        <v>0</v>
      </c>
      <c r="L18" s="30">
        <v>1</v>
      </c>
      <c r="M18" s="31">
        <f t="shared" si="3"/>
        <v>0</v>
      </c>
      <c r="N18" s="34"/>
      <c r="O18" s="33">
        <v>45231</v>
      </c>
    </row>
    <row r="19" spans="2:29" ht="15.75" x14ac:dyDescent="0.25">
      <c r="B19" s="25">
        <v>44866</v>
      </c>
      <c r="C19" s="35">
        <v>1.1291000000000002</v>
      </c>
      <c r="D19" s="18"/>
      <c r="E19" s="28"/>
      <c r="F19" s="28"/>
      <c r="G19" s="29"/>
      <c r="H19" s="30">
        <f>IF($H$1=Таблица1[[#Headers],[Товары и услуги]],VLOOKUP(O19,$B$3:$C$38,2,TRUE()),1)</f>
        <v>1.0495000000000001</v>
      </c>
      <c r="I19" s="30">
        <f t="shared" si="0"/>
        <v>0</v>
      </c>
      <c r="J19" s="30">
        <f t="shared" si="1"/>
        <v>0</v>
      </c>
      <c r="K19" s="30">
        <f t="shared" si="2"/>
        <v>0</v>
      </c>
      <c r="L19" s="30">
        <v>1</v>
      </c>
      <c r="M19" s="31">
        <f t="shared" si="3"/>
        <v>0</v>
      </c>
      <c r="N19" s="34"/>
      <c r="O19" s="33">
        <v>45261</v>
      </c>
    </row>
    <row r="20" spans="2:29" ht="15.75" x14ac:dyDescent="0.25">
      <c r="B20" s="26">
        <v>44896</v>
      </c>
      <c r="C20" s="36">
        <v>1.1213000000000002</v>
      </c>
      <c r="D20" s="18"/>
      <c r="E20" s="28"/>
      <c r="F20" s="28"/>
      <c r="G20" s="29"/>
      <c r="H20" s="30">
        <f>IF($H$1=Таблица1[[#Headers],[Товары и услуги]],VLOOKUP(O20,$B$3:$C$38,2,TRUE()),1)</f>
        <v>1.0408999999999999</v>
      </c>
      <c r="I20" s="30">
        <f t="shared" si="0"/>
        <v>0</v>
      </c>
      <c r="J20" s="30">
        <f t="shared" si="1"/>
        <v>0</v>
      </c>
      <c r="K20" s="30">
        <f t="shared" si="2"/>
        <v>0</v>
      </c>
      <c r="L20" s="30">
        <v>1</v>
      </c>
      <c r="M20" s="31">
        <f t="shared" si="3"/>
        <v>0</v>
      </c>
      <c r="N20" s="34"/>
      <c r="O20" s="33">
        <v>45292</v>
      </c>
    </row>
    <row r="21" spans="2:29" ht="15.75" x14ac:dyDescent="0.25">
      <c r="B21" s="25">
        <v>44927</v>
      </c>
      <c r="C21" s="35">
        <v>1.1129</v>
      </c>
      <c r="D21" s="18"/>
      <c r="E21" s="28"/>
      <c r="F21" s="28"/>
      <c r="G21" s="29"/>
      <c r="H21" s="30">
        <f>IF($H$1=Таблица1[[#Headers],[Товары и услуги]],VLOOKUP(O21,$B$3:$C$38,2,TRUE()),1)</f>
        <v>1.0341</v>
      </c>
      <c r="I21" s="30">
        <f t="shared" si="0"/>
        <v>0</v>
      </c>
      <c r="J21" s="30">
        <f t="shared" si="1"/>
        <v>0</v>
      </c>
      <c r="K21" s="30">
        <f t="shared" si="2"/>
        <v>0</v>
      </c>
      <c r="L21" s="30">
        <v>1</v>
      </c>
      <c r="M21" s="31">
        <f t="shared" si="3"/>
        <v>0</v>
      </c>
      <c r="N21" s="34"/>
      <c r="O21" s="33">
        <v>45323</v>
      </c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</row>
    <row r="22" spans="2:29" ht="15.75" x14ac:dyDescent="0.25">
      <c r="B22" s="26">
        <v>44958</v>
      </c>
      <c r="C22" s="36">
        <v>1.1083000000000001</v>
      </c>
      <c r="D22" s="18"/>
      <c r="E22" s="28"/>
      <c r="F22" s="28"/>
      <c r="G22" s="29"/>
      <c r="H22" s="30">
        <f>IF($H$1=Таблица1[[#Headers],[Товары и услуги]],VLOOKUP(O22,$B$3:$C$38,2,TRUE()),1)</f>
        <v>1.0302</v>
      </c>
      <c r="I22" s="30">
        <f t="shared" si="0"/>
        <v>0</v>
      </c>
      <c r="J22" s="30">
        <f t="shared" si="1"/>
        <v>0</v>
      </c>
      <c r="K22" s="30">
        <f t="shared" si="2"/>
        <v>0</v>
      </c>
      <c r="L22" s="30">
        <v>1</v>
      </c>
      <c r="M22" s="31">
        <f t="shared" si="3"/>
        <v>0</v>
      </c>
      <c r="N22" s="34"/>
      <c r="O22" s="33">
        <v>45352</v>
      </c>
    </row>
    <row r="23" spans="2:29" ht="15.75" x14ac:dyDescent="0.25">
      <c r="B23" s="25">
        <v>44986</v>
      </c>
      <c r="C23" s="35">
        <v>1.1046</v>
      </c>
      <c r="D23" s="18"/>
      <c r="E23" s="28"/>
      <c r="F23" s="28"/>
      <c r="G23" s="29"/>
      <c r="H23" s="30">
        <f>IF($H$1=Таблица1[[#Headers],[Товары и услуги]],VLOOKUP(O23,$B$3:$C$38,2,TRUE()),1)</f>
        <v>1.0251999999999999</v>
      </c>
      <c r="I23" s="30">
        <f t="shared" si="0"/>
        <v>0</v>
      </c>
      <c r="J23" s="30">
        <f t="shared" si="1"/>
        <v>0</v>
      </c>
      <c r="K23" s="30">
        <f t="shared" si="2"/>
        <v>0</v>
      </c>
      <c r="L23" s="30">
        <v>1</v>
      </c>
      <c r="M23" s="31">
        <f t="shared" si="3"/>
        <v>0</v>
      </c>
      <c r="N23" s="34"/>
      <c r="O23" s="33">
        <v>45383</v>
      </c>
    </row>
    <row r="24" spans="2:29" ht="15.75" x14ac:dyDescent="0.25">
      <c r="B24" s="26">
        <v>45017</v>
      </c>
      <c r="C24" s="36">
        <v>1.1008000000000002</v>
      </c>
      <c r="D24" s="18"/>
      <c r="E24" s="28"/>
      <c r="F24" s="28"/>
      <c r="G24" s="29"/>
      <c r="H24" s="30">
        <f>IF($H$1=Таблица1[[#Headers],[Товары и услуги]],VLOOKUP(O24,$B$3:$C$38,2,TRUE()),1)</f>
        <v>1.0178</v>
      </c>
      <c r="I24" s="30">
        <f t="shared" si="0"/>
        <v>0</v>
      </c>
      <c r="J24" s="30">
        <f t="shared" si="1"/>
        <v>0</v>
      </c>
      <c r="K24" s="30">
        <f t="shared" si="2"/>
        <v>0</v>
      </c>
      <c r="L24" s="30">
        <v>1</v>
      </c>
      <c r="M24" s="31">
        <f t="shared" si="3"/>
        <v>0</v>
      </c>
      <c r="N24" s="34"/>
      <c r="O24" s="33">
        <v>45413</v>
      </c>
    </row>
    <row r="25" spans="2:29" ht="15.75" x14ac:dyDescent="0.25">
      <c r="B25" s="25">
        <v>45047</v>
      </c>
      <c r="C25" s="35">
        <v>1.0977000000000001</v>
      </c>
      <c r="D25" s="18"/>
      <c r="E25" s="28"/>
      <c r="F25" s="28"/>
      <c r="G25" s="29"/>
      <c r="H25" s="30">
        <f>IF($H$1=Таблица1[[#Headers],[Товары и услуги]],VLOOKUP(O25,$B$3:$C$38,2,TRUE()),1)</f>
        <v>1.0114000000000001</v>
      </c>
      <c r="I25" s="30">
        <f t="shared" si="0"/>
        <v>0</v>
      </c>
      <c r="J25" s="30">
        <f t="shared" si="1"/>
        <v>0</v>
      </c>
      <c r="K25" s="30">
        <f t="shared" si="2"/>
        <v>0</v>
      </c>
      <c r="L25" s="30">
        <v>1</v>
      </c>
      <c r="M25" s="31">
        <f t="shared" si="3"/>
        <v>0</v>
      </c>
      <c r="N25" s="34"/>
      <c r="O25" s="33">
        <v>45444</v>
      </c>
    </row>
    <row r="26" spans="2:29" ht="15.75" x14ac:dyDescent="0.25">
      <c r="B26" s="26">
        <v>45078</v>
      </c>
      <c r="C26" s="36">
        <v>1.0940000000000001</v>
      </c>
      <c r="D26" s="18"/>
      <c r="E26" s="28"/>
      <c r="F26" s="28"/>
      <c r="G26" s="29"/>
      <c r="H26" s="30">
        <f>IF($H$1=Таблица1[[#Headers],[Товары и услуги]],VLOOKUP(O26,$B$3:$C$38,2,TRUE()),1)</f>
        <v>1.0114000000000001</v>
      </c>
      <c r="I26" s="30">
        <f t="shared" si="0"/>
        <v>0</v>
      </c>
      <c r="J26" s="30">
        <f t="shared" si="1"/>
        <v>0</v>
      </c>
      <c r="K26" s="30">
        <f t="shared" si="2"/>
        <v>0</v>
      </c>
      <c r="L26" s="30">
        <v>1</v>
      </c>
      <c r="M26" s="31">
        <f t="shared" si="3"/>
        <v>0</v>
      </c>
      <c r="N26" s="34"/>
      <c r="O26" s="33">
        <v>45474</v>
      </c>
    </row>
    <row r="27" spans="2:29" ht="15.75" x14ac:dyDescent="0.25">
      <c r="B27" s="25">
        <v>45108</v>
      </c>
      <c r="C27" s="35">
        <v>1.0877000000000001</v>
      </c>
      <c r="D27" s="18"/>
      <c r="E27" s="28"/>
      <c r="F27" s="28"/>
      <c r="G27" s="29"/>
      <c r="H27" s="30">
        <f>IF($H$1=Таблица1[[#Headers],[Товары и услуги]],VLOOKUP(O27,$B$3:$C$38,2,TRUE()),1)</f>
        <v>1.0114000000000001</v>
      </c>
      <c r="I27" s="30">
        <f t="shared" si="0"/>
        <v>0</v>
      </c>
      <c r="J27" s="30">
        <f t="shared" si="1"/>
        <v>0</v>
      </c>
      <c r="K27" s="30">
        <f t="shared" si="2"/>
        <v>0</v>
      </c>
      <c r="L27" s="30">
        <v>1</v>
      </c>
      <c r="M27" s="31">
        <f t="shared" si="3"/>
        <v>0</v>
      </c>
      <c r="N27" s="34"/>
      <c r="O27" s="33">
        <v>45505</v>
      </c>
    </row>
    <row r="28" spans="2:29" ht="15.75" x14ac:dyDescent="0.25">
      <c r="B28" s="26">
        <v>45139</v>
      </c>
      <c r="C28" s="36">
        <v>1.0849000000000002</v>
      </c>
      <c r="D28" s="18"/>
      <c r="E28" s="28"/>
      <c r="F28" s="28"/>
      <c r="G28" s="29"/>
      <c r="H28" s="30">
        <f>IF($H$1=Таблица1[[#Headers],[Товары и услуги]],VLOOKUP(O28,$B$3:$C$38,2,TRUE()),1)</f>
        <v>1.0114000000000001</v>
      </c>
      <c r="I28" s="30">
        <f t="shared" si="0"/>
        <v>0</v>
      </c>
      <c r="J28" s="30">
        <f t="shared" si="1"/>
        <v>0</v>
      </c>
      <c r="K28" s="30">
        <f t="shared" si="2"/>
        <v>0</v>
      </c>
      <c r="L28" s="30">
        <v>1</v>
      </c>
      <c r="M28" s="31">
        <f t="shared" si="3"/>
        <v>0</v>
      </c>
      <c r="N28" s="34"/>
      <c r="O28" s="33">
        <v>45536</v>
      </c>
    </row>
    <row r="29" spans="2:29" ht="15.75" x14ac:dyDescent="0.25">
      <c r="B29" s="25">
        <v>45170</v>
      </c>
      <c r="C29" s="35">
        <v>1.0762</v>
      </c>
      <c r="D29" s="18"/>
      <c r="E29" s="28"/>
      <c r="F29" s="28"/>
      <c r="G29" s="29"/>
      <c r="H29" s="30">
        <f>IF($H$1=Таблица1[[#Headers],[Товары и услуги]],VLOOKUP(O29,$B$3:$C$38,2,TRUE()),1)</f>
        <v>1.0114000000000001</v>
      </c>
      <c r="I29" s="30">
        <f t="shared" si="0"/>
        <v>0</v>
      </c>
      <c r="J29" s="30">
        <f t="shared" si="1"/>
        <v>0</v>
      </c>
      <c r="K29" s="30">
        <f t="shared" si="2"/>
        <v>0</v>
      </c>
      <c r="L29" s="30">
        <v>1</v>
      </c>
      <c r="M29" s="31">
        <f t="shared" si="3"/>
        <v>0</v>
      </c>
      <c r="N29" s="34"/>
      <c r="O29" s="33">
        <v>45566</v>
      </c>
    </row>
    <row r="30" spans="2:29" ht="15.75" x14ac:dyDescent="0.25">
      <c r="B30" s="26">
        <v>45200</v>
      </c>
      <c r="C30" s="36">
        <v>1.0679000000000001</v>
      </c>
      <c r="D30" s="18"/>
      <c r="E30" s="28"/>
      <c r="F30" s="28"/>
      <c r="G30" s="29"/>
      <c r="H30" s="30">
        <f>IF($H$1=Таблица1[[#Headers],[Товары и услуги]],VLOOKUP(O30,$B$3:$C$38,2,TRUE()),1)</f>
        <v>1.0114000000000001</v>
      </c>
      <c r="I30" s="30">
        <f t="shared" si="0"/>
        <v>0</v>
      </c>
      <c r="J30" s="30">
        <f t="shared" si="1"/>
        <v>0</v>
      </c>
      <c r="K30" s="30">
        <f t="shared" si="2"/>
        <v>0</v>
      </c>
      <c r="L30" s="30">
        <v>1</v>
      </c>
      <c r="M30" s="31">
        <f t="shared" si="3"/>
        <v>0</v>
      </c>
      <c r="N30" s="34"/>
      <c r="O30" s="33">
        <v>45597</v>
      </c>
    </row>
    <row r="31" spans="2:29" ht="15.75" x14ac:dyDescent="0.25">
      <c r="B31" s="25">
        <v>45231</v>
      </c>
      <c r="C31" s="37">
        <v>1.0568</v>
      </c>
      <c r="D31" s="18"/>
      <c r="E31" s="28"/>
      <c r="F31" s="28"/>
      <c r="G31" s="29"/>
      <c r="H31" s="30">
        <f>IF($H$1=Таблица1[[#Headers],[Товары и услуги]],VLOOKUP(O31,$B$3:$C$38,2,TRUE()),1)</f>
        <v>1.0114000000000001</v>
      </c>
      <c r="I31" s="30">
        <f t="shared" si="0"/>
        <v>0</v>
      </c>
      <c r="J31" s="30">
        <f t="shared" si="1"/>
        <v>0</v>
      </c>
      <c r="K31" s="30">
        <f t="shared" si="2"/>
        <v>0</v>
      </c>
      <c r="L31" s="30">
        <v>1</v>
      </c>
      <c r="M31" s="31">
        <f t="shared" si="3"/>
        <v>0</v>
      </c>
      <c r="N31" s="34"/>
      <c r="O31" s="33">
        <v>45627</v>
      </c>
    </row>
    <row r="32" spans="2:29" ht="15.75" x14ac:dyDescent="0.25">
      <c r="B32" s="26">
        <v>45261</v>
      </c>
      <c r="C32" s="36">
        <v>1.0495000000000001</v>
      </c>
      <c r="D32" s="18"/>
      <c r="E32" s="28"/>
      <c r="F32" s="28"/>
      <c r="G32" s="29"/>
      <c r="H32" s="30">
        <f>IF($H$1=Таблица1[[#Headers],[Товары и услуги]],VLOOKUP(O32,$B$3:$C$38,2,TRUE()),1)</f>
        <v>1.0114000000000001</v>
      </c>
      <c r="I32" s="30">
        <f t="shared" si="0"/>
        <v>0</v>
      </c>
      <c r="J32" s="30">
        <f t="shared" si="1"/>
        <v>0</v>
      </c>
      <c r="K32" s="30">
        <f t="shared" si="2"/>
        <v>0</v>
      </c>
      <c r="L32" s="30">
        <v>1</v>
      </c>
      <c r="M32" s="31">
        <f t="shared" si="3"/>
        <v>0</v>
      </c>
      <c r="N32" s="34"/>
      <c r="O32" s="33">
        <v>45658</v>
      </c>
    </row>
    <row r="33" spans="2:15" ht="15.75" x14ac:dyDescent="0.25">
      <c r="B33" s="25">
        <v>45292</v>
      </c>
      <c r="C33" s="37">
        <v>1.0408999999999999</v>
      </c>
      <c r="D33" s="18"/>
      <c r="E33" s="28"/>
      <c r="F33" s="28"/>
      <c r="G33" s="29"/>
      <c r="H33" s="30">
        <f>IF($H$1=Таблица1[[#Headers],[Товары и услуги]],VLOOKUP(O33,$B$3:$C$38,2,TRUE()),1)</f>
        <v>1.0114000000000001</v>
      </c>
      <c r="I33" s="30">
        <f t="shared" si="0"/>
        <v>0</v>
      </c>
      <c r="J33" s="30">
        <f t="shared" si="1"/>
        <v>0</v>
      </c>
      <c r="K33" s="30">
        <f t="shared" si="2"/>
        <v>0</v>
      </c>
      <c r="L33" s="30">
        <v>1</v>
      </c>
      <c r="M33" s="31">
        <f t="shared" si="3"/>
        <v>0</v>
      </c>
      <c r="N33" s="34"/>
      <c r="O33" s="33">
        <v>45689</v>
      </c>
    </row>
    <row r="34" spans="2:15" ht="15.75" x14ac:dyDescent="0.25">
      <c r="B34" s="26">
        <v>45323</v>
      </c>
      <c r="C34" s="36">
        <v>1.0341</v>
      </c>
      <c r="D34" s="18"/>
    </row>
    <row r="35" spans="2:15" ht="15.75" x14ac:dyDescent="0.25">
      <c r="B35" s="25">
        <v>45352</v>
      </c>
      <c r="C35" s="37">
        <v>1.0302</v>
      </c>
    </row>
    <row r="36" spans="2:15" ht="15.75" x14ac:dyDescent="0.25">
      <c r="B36" s="26">
        <v>45383</v>
      </c>
      <c r="C36" s="36">
        <v>1.0251999999999999</v>
      </c>
    </row>
    <row r="37" spans="2:15" ht="15.75" x14ac:dyDescent="0.25">
      <c r="B37" s="25">
        <v>45413</v>
      </c>
      <c r="C37" s="37">
        <v>1.0178</v>
      </c>
    </row>
    <row r="38" spans="2:15" ht="15.75" x14ac:dyDescent="0.25">
      <c r="B38" s="26">
        <v>45444</v>
      </c>
      <c r="C38" s="36">
        <v>1.0114000000000001</v>
      </c>
    </row>
  </sheetData>
  <mergeCells count="11">
    <mergeCell ref="E1:E5"/>
    <mergeCell ref="F1:F5"/>
    <mergeCell ref="G1:G5"/>
    <mergeCell ref="H1:H5"/>
    <mergeCell ref="I1:I5"/>
    <mergeCell ref="O1:O5"/>
    <mergeCell ref="J1:J5"/>
    <mergeCell ref="K1:K5"/>
    <mergeCell ref="L1:L5"/>
    <mergeCell ref="M1:M5"/>
    <mergeCell ref="N1:N5"/>
  </mergeCells>
  <pageMargins left="0.7" right="0.7" top="0.75" bottom="0.75" header="0.511811023622047" footer="0.511811023622047"/>
  <pageSetup paperSize="9" orientation="portrait" horizontalDpi="300" verticalDpi="3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106"/>
  <sheetViews>
    <sheetView showGridLines="0" topLeftCell="B1" zoomScaleNormal="100" workbookViewId="0">
      <pane ySplit="2" topLeftCell="A3" activePane="bottomLeft" state="frozen"/>
      <selection activeCell="B1" sqref="B1"/>
      <selection pane="bottomLeft" activeCell="B35" sqref="B35"/>
    </sheetView>
  </sheetViews>
  <sheetFormatPr defaultColWidth="8.7109375" defaultRowHeight="15" x14ac:dyDescent="0.25"/>
  <cols>
    <col min="1" max="1" width="5.28515625" customWidth="1"/>
    <col min="2" max="2" width="31" customWidth="1"/>
    <col min="3" max="3" width="9.5703125" customWidth="1"/>
    <col min="5" max="9" width="6.85546875" customWidth="1"/>
    <col min="10" max="12" width="6.7109375" customWidth="1"/>
    <col min="13" max="13" width="6.7109375" hidden="1" customWidth="1"/>
    <col min="14" max="16" width="7.7109375" hidden="1" customWidth="1"/>
    <col min="17" max="18" width="7.7109375" customWidth="1"/>
    <col min="19" max="19" width="11.42578125" customWidth="1"/>
    <col min="20" max="20" width="12.5703125" customWidth="1"/>
    <col min="21" max="21" width="13.28515625" customWidth="1"/>
    <col min="22" max="22" width="10.7109375" customWidth="1"/>
    <col min="23" max="24" width="10.85546875" customWidth="1"/>
    <col min="30" max="30" width="22.42578125" customWidth="1"/>
  </cols>
  <sheetData>
    <row r="1" spans="1:30" ht="63.75" customHeight="1" x14ac:dyDescent="0.25">
      <c r="A1" s="38" t="s">
        <v>0</v>
      </c>
      <c r="B1" s="38" t="s">
        <v>1</v>
      </c>
      <c r="C1" s="38" t="s">
        <v>2</v>
      </c>
      <c r="D1" s="38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38" t="s">
        <v>16</v>
      </c>
      <c r="R1" s="38"/>
      <c r="S1" s="1" t="s">
        <v>17</v>
      </c>
      <c r="T1" s="38" t="s">
        <v>18</v>
      </c>
      <c r="U1" s="38" t="s">
        <v>19</v>
      </c>
      <c r="V1" s="38" t="s">
        <v>20</v>
      </c>
      <c r="W1" s="38" t="s">
        <v>21</v>
      </c>
      <c r="X1" s="38" t="s">
        <v>22</v>
      </c>
    </row>
    <row r="2" spans="1:30" ht="44.25" customHeight="1" x14ac:dyDescent="0.25">
      <c r="A2" s="38"/>
      <c r="B2" s="38"/>
      <c r="C2" s="38"/>
      <c r="D2" s="38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 t="s">
        <v>23</v>
      </c>
      <c r="R2" s="2" t="s">
        <v>24</v>
      </c>
      <c r="S2" s="1" t="s">
        <v>25</v>
      </c>
      <c r="T2" s="38"/>
      <c r="U2" s="38"/>
      <c r="V2" s="38"/>
      <c r="W2" s="38"/>
      <c r="X2" s="38"/>
    </row>
    <row r="3" spans="1:30" ht="23.25" customHeight="1" x14ac:dyDescent="0.3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  <c r="P3" s="3">
        <v>16</v>
      </c>
      <c r="Q3" s="3">
        <v>17</v>
      </c>
      <c r="R3" s="3">
        <v>18</v>
      </c>
      <c r="S3" s="3">
        <v>19</v>
      </c>
      <c r="T3" s="3">
        <v>20</v>
      </c>
      <c r="U3" s="3">
        <v>21</v>
      </c>
      <c r="V3" s="3">
        <v>22</v>
      </c>
      <c r="W3" s="3">
        <v>23</v>
      </c>
      <c r="X3" s="3">
        <v>24</v>
      </c>
      <c r="Y3" s="49" t="s">
        <v>35</v>
      </c>
      <c r="Z3" s="49"/>
      <c r="AA3" s="49"/>
      <c r="AB3" s="49"/>
      <c r="AC3" s="49"/>
      <c r="AD3" s="49"/>
    </row>
    <row r="4" spans="1:30" ht="15.75" x14ac:dyDescent="0.25">
      <c r="A4" s="3">
        <v>1</v>
      </c>
      <c r="B4" s="4">
        <f>Расчет!B6</f>
        <v>0</v>
      </c>
      <c r="C4" s="4">
        <f>Расчет!C6</f>
        <v>0</v>
      </c>
      <c r="D4" s="4">
        <f>Расчет!D6</f>
        <v>0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>
        <f t="shared" ref="Q4:Q35" si="0">MIN(E4:P4)</f>
        <v>0</v>
      </c>
      <c r="R4" s="6">
        <f t="shared" ref="R4:R35" si="1">Q4*1.25</f>
        <v>0</v>
      </c>
      <c r="S4" s="7" t="str">
        <f t="shared" ref="S4:S35" si="2">IFERROR(ROUND(AVERAGE(E4:P4),2)," ")</f>
        <v xml:space="preserve"> </v>
      </c>
      <c r="T4" s="7" t="str">
        <f t="shared" ref="T4:T35" si="3">IFERROR(STDEV(E4:P4)," ")</f>
        <v xml:space="preserve"> </v>
      </c>
      <c r="U4" s="7" t="str">
        <f t="shared" ref="U4:U35" si="4">IFERROR(T4/S4*100," ")</f>
        <v xml:space="preserve"> </v>
      </c>
      <c r="V4" s="8" t="str">
        <f t="shared" ref="V4:V35" si="5">IFERROR(IF(U4&lt;33,"Да","Нет")," ")</f>
        <v>Нет</v>
      </c>
      <c r="W4" s="7" t="str">
        <f t="shared" ref="W4:W35" si="6">IFERROR(S4*D4," ")</f>
        <v xml:space="preserve"> </v>
      </c>
      <c r="X4" s="9">
        <f t="shared" ref="X4:X35" si="7">Q4*D4</f>
        <v>0</v>
      </c>
      <c r="Y4" s="48" t="s">
        <v>36</v>
      </c>
      <c r="Z4" s="48"/>
      <c r="AA4" s="48"/>
      <c r="AB4" s="48"/>
      <c r="AC4" s="48"/>
      <c r="AD4" s="20">
        <v>0</v>
      </c>
    </row>
    <row r="5" spans="1:30" ht="15.75" x14ac:dyDescent="0.25">
      <c r="A5" s="3">
        <v>2</v>
      </c>
      <c r="B5" s="4">
        <f>Расчет!B7</f>
        <v>0</v>
      </c>
      <c r="C5" s="4">
        <f>Расчет!C7</f>
        <v>0</v>
      </c>
      <c r="D5" s="4">
        <f>Расчет!D7</f>
        <v>0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>
        <f t="shared" si="0"/>
        <v>0</v>
      </c>
      <c r="R5" s="6">
        <f t="shared" si="1"/>
        <v>0</v>
      </c>
      <c r="S5" s="7" t="str">
        <f t="shared" si="2"/>
        <v xml:space="preserve"> </v>
      </c>
      <c r="T5" s="7" t="str">
        <f t="shared" si="3"/>
        <v xml:space="preserve"> </v>
      </c>
      <c r="U5" s="7" t="str">
        <f t="shared" si="4"/>
        <v xml:space="preserve"> </v>
      </c>
      <c r="V5" s="8" t="str">
        <f t="shared" si="5"/>
        <v>Нет</v>
      </c>
      <c r="W5" s="7" t="str">
        <f t="shared" si="6"/>
        <v xml:space="preserve"> </v>
      </c>
      <c r="X5" s="9">
        <f t="shared" si="7"/>
        <v>0</v>
      </c>
      <c r="Y5" s="48" t="s">
        <v>37</v>
      </c>
      <c r="Z5" s="48"/>
      <c r="AA5" s="48"/>
      <c r="AB5" s="48"/>
      <c r="AC5" s="48"/>
      <c r="AD5" s="21">
        <f>SUM(Расчет!X6:X65)</f>
        <v>0</v>
      </c>
    </row>
    <row r="6" spans="1:30" ht="15.75" x14ac:dyDescent="0.25">
      <c r="A6" s="3">
        <v>3</v>
      </c>
      <c r="B6" s="4">
        <f>Расчет!B8</f>
        <v>0</v>
      </c>
      <c r="C6" s="4">
        <f>Расчет!C8</f>
        <v>0</v>
      </c>
      <c r="D6" s="4">
        <f>Расчет!D8</f>
        <v>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>
        <f t="shared" si="0"/>
        <v>0</v>
      </c>
      <c r="R6" s="6">
        <f t="shared" si="1"/>
        <v>0</v>
      </c>
      <c r="S6" s="7" t="str">
        <f t="shared" si="2"/>
        <v xml:space="preserve"> </v>
      </c>
      <c r="T6" s="7" t="str">
        <f t="shared" si="3"/>
        <v xml:space="preserve"> </v>
      </c>
      <c r="U6" s="7" t="str">
        <f t="shared" si="4"/>
        <v xml:space="preserve"> </v>
      </c>
      <c r="V6" s="8" t="str">
        <f t="shared" si="5"/>
        <v>Нет</v>
      </c>
      <c r="W6" s="7" t="str">
        <f t="shared" si="6"/>
        <v xml:space="preserve"> </v>
      </c>
      <c r="X6" s="9">
        <f t="shared" si="7"/>
        <v>0</v>
      </c>
      <c r="Y6" s="48" t="s">
        <v>38</v>
      </c>
      <c r="Z6" s="48"/>
      <c r="AA6" s="48"/>
      <c r="AB6" s="48"/>
      <c r="AC6" s="48"/>
      <c r="AD6" s="21">
        <f>SUM(Расчет!Y6:Y65)</f>
        <v>0</v>
      </c>
    </row>
    <row r="7" spans="1:30" ht="15.75" x14ac:dyDescent="0.25">
      <c r="A7" s="3">
        <v>4</v>
      </c>
      <c r="B7" s="4">
        <f>Расчет!B9</f>
        <v>0</v>
      </c>
      <c r="C7" s="4">
        <f>Расчет!C9</f>
        <v>0</v>
      </c>
      <c r="D7" s="4">
        <f>Расчет!D9</f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6">
        <f t="shared" si="0"/>
        <v>0</v>
      </c>
      <c r="R7" s="6">
        <f t="shared" si="1"/>
        <v>0</v>
      </c>
      <c r="S7" s="7" t="str">
        <f t="shared" si="2"/>
        <v xml:space="preserve"> </v>
      </c>
      <c r="T7" s="7" t="str">
        <f t="shared" si="3"/>
        <v xml:space="preserve"> </v>
      </c>
      <c r="U7" s="7" t="str">
        <f t="shared" si="4"/>
        <v xml:space="preserve"> </v>
      </c>
      <c r="V7" s="8" t="str">
        <f t="shared" si="5"/>
        <v>Нет</v>
      </c>
      <c r="W7" s="7" t="str">
        <f t="shared" si="6"/>
        <v xml:space="preserve"> </v>
      </c>
      <c r="X7" s="9">
        <f t="shared" si="7"/>
        <v>0</v>
      </c>
      <c r="Y7" s="48" t="s">
        <v>39</v>
      </c>
      <c r="Z7" s="48"/>
      <c r="AA7" s="48"/>
      <c r="AB7" s="48"/>
      <c r="AC7" s="48"/>
      <c r="AD7" s="21">
        <f>SUM(W4:W63)</f>
        <v>0</v>
      </c>
    </row>
    <row r="8" spans="1:30" ht="15.75" x14ac:dyDescent="0.25">
      <c r="A8" s="3">
        <v>5</v>
      </c>
      <c r="B8" s="4">
        <f>Расчет!B10</f>
        <v>0</v>
      </c>
      <c r="C8" s="4">
        <f>Расчет!C10</f>
        <v>0</v>
      </c>
      <c r="D8" s="4">
        <f>Расчет!D10</f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>
        <f t="shared" si="0"/>
        <v>0</v>
      </c>
      <c r="R8" s="6">
        <f t="shared" si="1"/>
        <v>0</v>
      </c>
      <c r="S8" s="7" t="str">
        <f t="shared" si="2"/>
        <v xml:space="preserve"> </v>
      </c>
      <c r="T8" s="7" t="str">
        <f t="shared" si="3"/>
        <v xml:space="preserve"> </v>
      </c>
      <c r="U8" s="7" t="str">
        <f t="shared" si="4"/>
        <v xml:space="preserve"> </v>
      </c>
      <c r="V8" s="8" t="str">
        <f t="shared" si="5"/>
        <v>Нет</v>
      </c>
      <c r="W8" s="7" t="str">
        <f t="shared" si="6"/>
        <v xml:space="preserve"> </v>
      </c>
      <c r="X8" s="9">
        <f t="shared" si="7"/>
        <v>0</v>
      </c>
      <c r="Y8" s="48" t="s">
        <v>40</v>
      </c>
      <c r="Z8" s="48"/>
      <c r="AA8" s="48"/>
      <c r="AB8" s="48"/>
      <c r="AC8" s="48"/>
      <c r="AD8" s="21">
        <f>SUM(X4:X63)</f>
        <v>0</v>
      </c>
    </row>
    <row r="9" spans="1:30" ht="15.75" x14ac:dyDescent="0.25">
      <c r="A9" s="3">
        <v>6</v>
      </c>
      <c r="B9" s="4">
        <f>Расчет!B11</f>
        <v>0</v>
      </c>
      <c r="C9" s="4">
        <f>Расчет!C11</f>
        <v>0</v>
      </c>
      <c r="D9" s="4">
        <f>Расчет!D11</f>
        <v>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6">
        <f t="shared" si="0"/>
        <v>0</v>
      </c>
      <c r="R9" s="6">
        <f t="shared" si="1"/>
        <v>0</v>
      </c>
      <c r="S9" s="7" t="str">
        <f t="shared" si="2"/>
        <v xml:space="preserve"> </v>
      </c>
      <c r="T9" s="7" t="str">
        <f t="shared" si="3"/>
        <v xml:space="preserve"> </v>
      </c>
      <c r="U9" s="7" t="str">
        <f t="shared" si="4"/>
        <v xml:space="preserve"> </v>
      </c>
      <c r="V9" s="8" t="str">
        <f t="shared" si="5"/>
        <v>Нет</v>
      </c>
      <c r="W9" s="7" t="str">
        <f t="shared" si="6"/>
        <v xml:space="preserve"> </v>
      </c>
      <c r="X9" s="9">
        <f t="shared" si="7"/>
        <v>0</v>
      </c>
      <c r="Y9" s="48" t="s">
        <v>41</v>
      </c>
      <c r="Z9" s="48"/>
      <c r="AA9" s="48"/>
      <c r="AB9" s="48"/>
      <c r="AC9" s="48"/>
      <c r="AD9" s="21">
        <f>AD4-AD7</f>
        <v>0</v>
      </c>
    </row>
    <row r="10" spans="1:30" ht="15.75" x14ac:dyDescent="0.25">
      <c r="A10" s="3">
        <v>7</v>
      </c>
      <c r="B10" s="4">
        <f>Расчет!B12</f>
        <v>0</v>
      </c>
      <c r="C10" s="4">
        <f>Расчет!C12</f>
        <v>0</v>
      </c>
      <c r="D10" s="4">
        <f>Расчет!D12</f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6">
        <f t="shared" si="0"/>
        <v>0</v>
      </c>
      <c r="R10" s="6">
        <f t="shared" si="1"/>
        <v>0</v>
      </c>
      <c r="S10" s="7" t="str">
        <f t="shared" si="2"/>
        <v xml:space="preserve"> </v>
      </c>
      <c r="T10" s="7" t="str">
        <f t="shared" si="3"/>
        <v xml:space="preserve"> </v>
      </c>
      <c r="U10" s="7" t="str">
        <f t="shared" si="4"/>
        <v xml:space="preserve"> </v>
      </c>
      <c r="V10" s="8" t="str">
        <f t="shared" si="5"/>
        <v>Нет</v>
      </c>
      <c r="W10" s="7" t="str">
        <f t="shared" si="6"/>
        <v xml:space="preserve"> </v>
      </c>
      <c r="X10" s="9">
        <f t="shared" si="7"/>
        <v>0</v>
      </c>
      <c r="Y10" s="48" t="s">
        <v>42</v>
      </c>
      <c r="Z10" s="48"/>
      <c r="AA10" s="48"/>
      <c r="AB10" s="48"/>
      <c r="AC10" s="48"/>
      <c r="AD10" s="21" t="str">
        <f>IFERROR(100-AD7/AD4*100,"")</f>
        <v/>
      </c>
    </row>
    <row r="11" spans="1:30" ht="15.75" x14ac:dyDescent="0.25">
      <c r="A11" s="3">
        <v>8</v>
      </c>
      <c r="B11" s="4">
        <f>Расчет!B13</f>
        <v>0</v>
      </c>
      <c r="C11" s="4">
        <f>Расчет!C13</f>
        <v>0</v>
      </c>
      <c r="D11" s="4">
        <f>Расчет!D13</f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6">
        <f t="shared" si="0"/>
        <v>0</v>
      </c>
      <c r="R11" s="6">
        <f t="shared" si="1"/>
        <v>0</v>
      </c>
      <c r="S11" s="7" t="str">
        <f t="shared" si="2"/>
        <v xml:space="preserve"> </v>
      </c>
      <c r="T11" s="7" t="str">
        <f t="shared" si="3"/>
        <v xml:space="preserve"> </v>
      </c>
      <c r="U11" s="7" t="str">
        <f t="shared" si="4"/>
        <v xml:space="preserve"> </v>
      </c>
      <c r="V11" s="8" t="str">
        <f t="shared" si="5"/>
        <v>Нет</v>
      </c>
      <c r="W11" s="7" t="str">
        <f t="shared" si="6"/>
        <v xml:space="preserve"> </v>
      </c>
      <c r="X11" s="9">
        <f t="shared" si="7"/>
        <v>0</v>
      </c>
      <c r="Y11" s="48" t="s">
        <v>43</v>
      </c>
      <c r="Z11" s="48"/>
      <c r="AA11" s="48"/>
      <c r="AB11" s="48"/>
      <c r="AC11" s="48"/>
      <c r="AD11" s="21">
        <f>AD4-AD6</f>
        <v>0</v>
      </c>
    </row>
    <row r="12" spans="1:30" x14ac:dyDescent="0.25">
      <c r="A12" s="3">
        <v>9</v>
      </c>
      <c r="B12" s="4">
        <f>Расчет!B14</f>
        <v>0</v>
      </c>
      <c r="C12" s="4">
        <f>Расчет!C14</f>
        <v>0</v>
      </c>
      <c r="D12" s="4">
        <f>Расчет!D14</f>
        <v>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6">
        <f t="shared" si="0"/>
        <v>0</v>
      </c>
      <c r="R12" s="6">
        <f t="shared" si="1"/>
        <v>0</v>
      </c>
      <c r="S12" s="7" t="str">
        <f t="shared" si="2"/>
        <v xml:space="preserve"> </v>
      </c>
      <c r="T12" s="7" t="str">
        <f t="shared" si="3"/>
        <v xml:space="preserve"> </v>
      </c>
      <c r="U12" s="7" t="str">
        <f t="shared" si="4"/>
        <v xml:space="preserve"> </v>
      </c>
      <c r="V12" s="8" t="str">
        <f t="shared" si="5"/>
        <v>Нет</v>
      </c>
      <c r="W12" s="7" t="str">
        <f t="shared" si="6"/>
        <v xml:space="preserve"> </v>
      </c>
      <c r="X12" s="9">
        <f t="shared" si="7"/>
        <v>0</v>
      </c>
    </row>
    <row r="13" spans="1:30" x14ac:dyDescent="0.25">
      <c r="A13" s="3">
        <v>10</v>
      </c>
      <c r="B13" s="4">
        <f>Расчет!B15</f>
        <v>0</v>
      </c>
      <c r="C13" s="4">
        <f>Расчет!C15</f>
        <v>0</v>
      </c>
      <c r="D13" s="4">
        <f>Расчет!D15</f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6">
        <f t="shared" si="0"/>
        <v>0</v>
      </c>
      <c r="R13" s="6">
        <f t="shared" si="1"/>
        <v>0</v>
      </c>
      <c r="S13" s="7" t="str">
        <f t="shared" si="2"/>
        <v xml:space="preserve"> </v>
      </c>
      <c r="T13" s="7" t="str">
        <f t="shared" si="3"/>
        <v xml:space="preserve"> </v>
      </c>
      <c r="U13" s="7" t="str">
        <f t="shared" si="4"/>
        <v xml:space="preserve"> </v>
      </c>
      <c r="V13" s="8" t="str">
        <f t="shared" si="5"/>
        <v>Нет</v>
      </c>
      <c r="W13" s="7" t="str">
        <f t="shared" si="6"/>
        <v xml:space="preserve"> </v>
      </c>
      <c r="X13" s="9">
        <f t="shared" si="7"/>
        <v>0</v>
      </c>
    </row>
    <row r="14" spans="1:30" x14ac:dyDescent="0.25">
      <c r="A14" s="3">
        <v>11</v>
      </c>
      <c r="B14" s="4">
        <f>Расчет!B16</f>
        <v>0</v>
      </c>
      <c r="C14" s="4">
        <f>Расчет!C16</f>
        <v>0</v>
      </c>
      <c r="D14" s="4">
        <f>Расчет!D16</f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6">
        <f t="shared" si="0"/>
        <v>0</v>
      </c>
      <c r="R14" s="6">
        <f t="shared" si="1"/>
        <v>0</v>
      </c>
      <c r="S14" s="7" t="str">
        <f t="shared" si="2"/>
        <v xml:space="preserve"> </v>
      </c>
      <c r="T14" s="7" t="str">
        <f t="shared" si="3"/>
        <v xml:space="preserve"> </v>
      </c>
      <c r="U14" s="7" t="str">
        <f t="shared" si="4"/>
        <v xml:space="preserve"> </v>
      </c>
      <c r="V14" s="8" t="str">
        <f t="shared" si="5"/>
        <v>Нет</v>
      </c>
      <c r="W14" s="7" t="str">
        <f t="shared" si="6"/>
        <v xml:space="preserve"> </v>
      </c>
      <c r="X14" s="9">
        <f t="shared" si="7"/>
        <v>0</v>
      </c>
    </row>
    <row r="15" spans="1:30" x14ac:dyDescent="0.25">
      <c r="A15" s="3">
        <v>12</v>
      </c>
      <c r="B15" s="4">
        <f>Расчет!B17</f>
        <v>0</v>
      </c>
      <c r="C15" s="4">
        <f>Расчет!C17</f>
        <v>0</v>
      </c>
      <c r="D15" s="4">
        <f>Расчет!D17</f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6">
        <f t="shared" si="0"/>
        <v>0</v>
      </c>
      <c r="R15" s="6">
        <f t="shared" si="1"/>
        <v>0</v>
      </c>
      <c r="S15" s="7" t="str">
        <f t="shared" si="2"/>
        <v xml:space="preserve"> </v>
      </c>
      <c r="T15" s="7" t="str">
        <f t="shared" si="3"/>
        <v xml:space="preserve"> </v>
      </c>
      <c r="U15" s="7" t="str">
        <f t="shared" si="4"/>
        <v xml:space="preserve"> </v>
      </c>
      <c r="V15" s="8" t="str">
        <f t="shared" si="5"/>
        <v>Нет</v>
      </c>
      <c r="W15" s="7" t="str">
        <f t="shared" si="6"/>
        <v xml:space="preserve"> </v>
      </c>
      <c r="X15" s="9">
        <f t="shared" si="7"/>
        <v>0</v>
      </c>
    </row>
    <row r="16" spans="1:30" x14ac:dyDescent="0.25">
      <c r="A16" s="3">
        <v>13</v>
      </c>
      <c r="B16" s="4">
        <f>Расчет!B18</f>
        <v>0</v>
      </c>
      <c r="C16" s="4">
        <f>Расчет!C18</f>
        <v>0</v>
      </c>
      <c r="D16" s="4">
        <f>Расчет!D18</f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6">
        <f t="shared" si="0"/>
        <v>0</v>
      </c>
      <c r="R16" s="6">
        <f t="shared" si="1"/>
        <v>0</v>
      </c>
      <c r="S16" s="7" t="str">
        <f t="shared" si="2"/>
        <v xml:space="preserve"> </v>
      </c>
      <c r="T16" s="7" t="str">
        <f t="shared" si="3"/>
        <v xml:space="preserve"> </v>
      </c>
      <c r="U16" s="7" t="str">
        <f t="shared" si="4"/>
        <v xml:space="preserve"> </v>
      </c>
      <c r="V16" s="8" t="str">
        <f t="shared" si="5"/>
        <v>Нет</v>
      </c>
      <c r="W16" s="7" t="str">
        <f t="shared" si="6"/>
        <v xml:space="preserve"> </v>
      </c>
      <c r="X16" s="9">
        <f t="shared" si="7"/>
        <v>0</v>
      </c>
    </row>
    <row r="17" spans="1:24" x14ac:dyDescent="0.25">
      <c r="A17" s="3">
        <v>14</v>
      </c>
      <c r="B17" s="4">
        <f>Расчет!B19</f>
        <v>0</v>
      </c>
      <c r="C17" s="4">
        <f>Расчет!C19</f>
        <v>0</v>
      </c>
      <c r="D17" s="4">
        <f>Расчет!D19</f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6">
        <f t="shared" si="0"/>
        <v>0</v>
      </c>
      <c r="R17" s="6">
        <f t="shared" si="1"/>
        <v>0</v>
      </c>
      <c r="S17" s="7" t="str">
        <f t="shared" si="2"/>
        <v xml:space="preserve"> </v>
      </c>
      <c r="T17" s="7" t="str">
        <f t="shared" si="3"/>
        <v xml:space="preserve"> </v>
      </c>
      <c r="U17" s="7" t="str">
        <f t="shared" si="4"/>
        <v xml:space="preserve"> </v>
      </c>
      <c r="V17" s="8" t="str">
        <f t="shared" si="5"/>
        <v>Нет</v>
      </c>
      <c r="W17" s="7" t="str">
        <f t="shared" si="6"/>
        <v xml:space="preserve"> </v>
      </c>
      <c r="X17" s="9">
        <f t="shared" si="7"/>
        <v>0</v>
      </c>
    </row>
    <row r="18" spans="1:24" x14ac:dyDescent="0.25">
      <c r="A18" s="3">
        <v>15</v>
      </c>
      <c r="B18" s="4">
        <f>Расчет!B20</f>
        <v>0</v>
      </c>
      <c r="C18" s="4">
        <f>Расчет!C20</f>
        <v>0</v>
      </c>
      <c r="D18" s="4">
        <f>Расчет!D20</f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6">
        <f t="shared" si="0"/>
        <v>0</v>
      </c>
      <c r="R18" s="6">
        <f t="shared" si="1"/>
        <v>0</v>
      </c>
      <c r="S18" s="7" t="str">
        <f t="shared" si="2"/>
        <v xml:space="preserve"> </v>
      </c>
      <c r="T18" s="7" t="str">
        <f t="shared" si="3"/>
        <v xml:space="preserve"> </v>
      </c>
      <c r="U18" s="7" t="str">
        <f t="shared" si="4"/>
        <v xml:space="preserve"> </v>
      </c>
      <c r="V18" s="8" t="str">
        <f t="shared" si="5"/>
        <v>Нет</v>
      </c>
      <c r="W18" s="7" t="str">
        <f t="shared" si="6"/>
        <v xml:space="preserve"> </v>
      </c>
      <c r="X18" s="9">
        <f t="shared" si="7"/>
        <v>0</v>
      </c>
    </row>
    <row r="19" spans="1:24" x14ac:dyDescent="0.25">
      <c r="A19" s="3">
        <v>16</v>
      </c>
      <c r="B19" s="4">
        <f>Расчет!B21</f>
        <v>0</v>
      </c>
      <c r="C19" s="4">
        <f>Расчет!C21</f>
        <v>0</v>
      </c>
      <c r="D19" s="4">
        <f>Расчет!D21</f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6">
        <f t="shared" si="0"/>
        <v>0</v>
      </c>
      <c r="R19" s="6">
        <f t="shared" si="1"/>
        <v>0</v>
      </c>
      <c r="S19" s="7" t="str">
        <f t="shared" si="2"/>
        <v xml:space="preserve"> </v>
      </c>
      <c r="T19" s="7" t="str">
        <f t="shared" si="3"/>
        <v xml:space="preserve"> </v>
      </c>
      <c r="U19" s="7" t="str">
        <f t="shared" si="4"/>
        <v xml:space="preserve"> </v>
      </c>
      <c r="V19" s="8" t="str">
        <f t="shared" si="5"/>
        <v>Нет</v>
      </c>
      <c r="W19" s="7" t="str">
        <f t="shared" si="6"/>
        <v xml:space="preserve"> </v>
      </c>
      <c r="X19" s="9">
        <f t="shared" si="7"/>
        <v>0</v>
      </c>
    </row>
    <row r="20" spans="1:24" x14ac:dyDescent="0.25">
      <c r="A20" s="3">
        <v>17</v>
      </c>
      <c r="B20" s="4">
        <f>Расчет!B22</f>
        <v>0</v>
      </c>
      <c r="C20" s="4">
        <f>Расчет!C22</f>
        <v>0</v>
      </c>
      <c r="D20" s="4">
        <f>Расчет!D22</f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6">
        <f t="shared" si="0"/>
        <v>0</v>
      </c>
      <c r="R20" s="6">
        <f t="shared" si="1"/>
        <v>0</v>
      </c>
      <c r="S20" s="7" t="str">
        <f t="shared" si="2"/>
        <v xml:space="preserve"> </v>
      </c>
      <c r="T20" s="7" t="str">
        <f t="shared" si="3"/>
        <v xml:space="preserve"> </v>
      </c>
      <c r="U20" s="7" t="str">
        <f t="shared" si="4"/>
        <v xml:space="preserve"> </v>
      </c>
      <c r="V20" s="8" t="str">
        <f t="shared" si="5"/>
        <v>Нет</v>
      </c>
      <c r="W20" s="7" t="str">
        <f t="shared" si="6"/>
        <v xml:space="preserve"> </v>
      </c>
      <c r="X20" s="9">
        <f t="shared" si="7"/>
        <v>0</v>
      </c>
    </row>
    <row r="21" spans="1:24" x14ac:dyDescent="0.25">
      <c r="A21" s="3">
        <v>18</v>
      </c>
      <c r="B21" s="4">
        <f>Расчет!B23</f>
        <v>0</v>
      </c>
      <c r="C21" s="4">
        <f>Расчет!C23</f>
        <v>0</v>
      </c>
      <c r="D21" s="4">
        <f>Расчет!D23</f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6">
        <f t="shared" si="0"/>
        <v>0</v>
      </c>
      <c r="R21" s="6">
        <f t="shared" si="1"/>
        <v>0</v>
      </c>
      <c r="S21" s="7" t="str">
        <f t="shared" si="2"/>
        <v xml:space="preserve"> </v>
      </c>
      <c r="T21" s="7" t="str">
        <f t="shared" si="3"/>
        <v xml:space="preserve"> </v>
      </c>
      <c r="U21" s="7" t="str">
        <f t="shared" si="4"/>
        <v xml:space="preserve"> </v>
      </c>
      <c r="V21" s="8" t="str">
        <f t="shared" si="5"/>
        <v>Нет</v>
      </c>
      <c r="W21" s="7" t="str">
        <f t="shared" si="6"/>
        <v xml:space="preserve"> </v>
      </c>
      <c r="X21" s="9">
        <f t="shared" si="7"/>
        <v>0</v>
      </c>
    </row>
    <row r="22" spans="1:24" x14ac:dyDescent="0.25">
      <c r="A22" s="3">
        <v>19</v>
      </c>
      <c r="B22" s="4">
        <f>Расчет!B24</f>
        <v>0</v>
      </c>
      <c r="C22" s="4">
        <f>Расчет!C24</f>
        <v>0</v>
      </c>
      <c r="D22" s="4">
        <f>Расчет!D24</f>
        <v>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6">
        <f t="shared" si="0"/>
        <v>0</v>
      </c>
      <c r="R22" s="6">
        <f t="shared" si="1"/>
        <v>0</v>
      </c>
      <c r="S22" s="7" t="str">
        <f t="shared" si="2"/>
        <v xml:space="preserve"> </v>
      </c>
      <c r="T22" s="7" t="str">
        <f t="shared" si="3"/>
        <v xml:space="preserve"> </v>
      </c>
      <c r="U22" s="7" t="str">
        <f t="shared" si="4"/>
        <v xml:space="preserve"> </v>
      </c>
      <c r="V22" s="8" t="str">
        <f t="shared" si="5"/>
        <v>Нет</v>
      </c>
      <c r="W22" s="7" t="str">
        <f t="shared" si="6"/>
        <v xml:space="preserve"> </v>
      </c>
      <c r="X22" s="9">
        <f t="shared" si="7"/>
        <v>0</v>
      </c>
    </row>
    <row r="23" spans="1:24" x14ac:dyDescent="0.25">
      <c r="A23" s="3">
        <v>20</v>
      </c>
      <c r="B23" s="4">
        <f>Расчет!B25</f>
        <v>0</v>
      </c>
      <c r="C23" s="4">
        <f>Расчет!C25</f>
        <v>0</v>
      </c>
      <c r="D23" s="4">
        <f>Расчет!D25</f>
        <v>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6">
        <f t="shared" si="0"/>
        <v>0</v>
      </c>
      <c r="R23" s="6">
        <f t="shared" si="1"/>
        <v>0</v>
      </c>
      <c r="S23" s="7" t="str">
        <f t="shared" si="2"/>
        <v xml:space="preserve"> </v>
      </c>
      <c r="T23" s="7" t="str">
        <f t="shared" si="3"/>
        <v xml:space="preserve"> </v>
      </c>
      <c r="U23" s="7" t="str">
        <f t="shared" si="4"/>
        <v xml:space="preserve"> </v>
      </c>
      <c r="V23" s="8" t="str">
        <f t="shared" si="5"/>
        <v>Нет</v>
      </c>
      <c r="W23" s="7" t="str">
        <f t="shared" si="6"/>
        <v xml:space="preserve"> </v>
      </c>
      <c r="X23" s="9">
        <f t="shared" si="7"/>
        <v>0</v>
      </c>
    </row>
    <row r="24" spans="1:24" x14ac:dyDescent="0.25">
      <c r="A24" s="3">
        <v>21</v>
      </c>
      <c r="B24" s="4">
        <f>Расчет!B26</f>
        <v>0</v>
      </c>
      <c r="C24" s="4">
        <f>Расчет!C26</f>
        <v>0</v>
      </c>
      <c r="D24" s="4">
        <f>Расчет!D26</f>
        <v>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6">
        <f t="shared" si="0"/>
        <v>0</v>
      </c>
      <c r="R24" s="6">
        <f t="shared" si="1"/>
        <v>0</v>
      </c>
      <c r="S24" s="7" t="str">
        <f t="shared" si="2"/>
        <v xml:space="preserve"> </v>
      </c>
      <c r="T24" s="7" t="str">
        <f t="shared" si="3"/>
        <v xml:space="preserve"> </v>
      </c>
      <c r="U24" s="7" t="str">
        <f t="shared" si="4"/>
        <v xml:space="preserve"> </v>
      </c>
      <c r="V24" s="8" t="str">
        <f t="shared" si="5"/>
        <v>Нет</v>
      </c>
      <c r="W24" s="7" t="str">
        <f t="shared" si="6"/>
        <v xml:space="preserve"> </v>
      </c>
      <c r="X24" s="9">
        <f t="shared" si="7"/>
        <v>0</v>
      </c>
    </row>
    <row r="25" spans="1:24" x14ac:dyDescent="0.25">
      <c r="A25" s="3">
        <v>22</v>
      </c>
      <c r="B25" s="4">
        <f>Расчет!B27</f>
        <v>0</v>
      </c>
      <c r="C25" s="4">
        <f>Расчет!C27</f>
        <v>0</v>
      </c>
      <c r="D25" s="4">
        <f>Расчет!D27</f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6">
        <f t="shared" si="0"/>
        <v>0</v>
      </c>
      <c r="R25" s="6">
        <f t="shared" si="1"/>
        <v>0</v>
      </c>
      <c r="S25" s="7" t="str">
        <f t="shared" si="2"/>
        <v xml:space="preserve"> </v>
      </c>
      <c r="T25" s="7" t="str">
        <f t="shared" si="3"/>
        <v xml:space="preserve"> </v>
      </c>
      <c r="U25" s="7" t="str">
        <f t="shared" si="4"/>
        <v xml:space="preserve"> </v>
      </c>
      <c r="V25" s="8" t="str">
        <f t="shared" si="5"/>
        <v>Нет</v>
      </c>
      <c r="W25" s="7" t="str">
        <f t="shared" si="6"/>
        <v xml:space="preserve"> </v>
      </c>
      <c r="X25" s="9">
        <f t="shared" si="7"/>
        <v>0</v>
      </c>
    </row>
    <row r="26" spans="1:24" x14ac:dyDescent="0.25">
      <c r="A26" s="3">
        <v>23</v>
      </c>
      <c r="B26" s="4">
        <f>Расчет!B28</f>
        <v>0</v>
      </c>
      <c r="C26" s="4">
        <f>Расчет!C28</f>
        <v>0</v>
      </c>
      <c r="D26" s="4">
        <f>Расчет!D28</f>
        <v>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6">
        <f t="shared" si="0"/>
        <v>0</v>
      </c>
      <c r="R26" s="6">
        <f t="shared" si="1"/>
        <v>0</v>
      </c>
      <c r="S26" s="7" t="str">
        <f t="shared" si="2"/>
        <v xml:space="preserve"> </v>
      </c>
      <c r="T26" s="7" t="str">
        <f t="shared" si="3"/>
        <v xml:space="preserve"> </v>
      </c>
      <c r="U26" s="7" t="str">
        <f t="shared" si="4"/>
        <v xml:space="preserve"> </v>
      </c>
      <c r="V26" s="8" t="str">
        <f t="shared" si="5"/>
        <v>Нет</v>
      </c>
      <c r="W26" s="7" t="str">
        <f t="shared" si="6"/>
        <v xml:space="preserve"> </v>
      </c>
      <c r="X26" s="9">
        <f t="shared" si="7"/>
        <v>0</v>
      </c>
    </row>
    <row r="27" spans="1:24" x14ac:dyDescent="0.25">
      <c r="A27" s="3">
        <v>24</v>
      </c>
      <c r="B27" s="4">
        <f>Расчет!B29</f>
        <v>0</v>
      </c>
      <c r="C27" s="4">
        <f>Расчет!C29</f>
        <v>0</v>
      </c>
      <c r="D27" s="4">
        <f>Расчет!D29</f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6">
        <f t="shared" si="0"/>
        <v>0</v>
      </c>
      <c r="R27" s="6">
        <f t="shared" si="1"/>
        <v>0</v>
      </c>
      <c r="S27" s="7" t="str">
        <f t="shared" si="2"/>
        <v xml:space="preserve"> </v>
      </c>
      <c r="T27" s="7" t="str">
        <f t="shared" si="3"/>
        <v xml:space="preserve"> </v>
      </c>
      <c r="U27" s="7" t="str">
        <f t="shared" si="4"/>
        <v xml:space="preserve"> </v>
      </c>
      <c r="V27" s="8" t="str">
        <f t="shared" si="5"/>
        <v>Нет</v>
      </c>
      <c r="W27" s="7" t="str">
        <f t="shared" si="6"/>
        <v xml:space="preserve"> </v>
      </c>
      <c r="X27" s="9">
        <f t="shared" si="7"/>
        <v>0</v>
      </c>
    </row>
    <row r="28" spans="1:24" x14ac:dyDescent="0.25">
      <c r="A28" s="3">
        <v>25</v>
      </c>
      <c r="B28" s="4">
        <f>Расчет!B30</f>
        <v>0</v>
      </c>
      <c r="C28" s="4">
        <f>Расчет!C30</f>
        <v>0</v>
      </c>
      <c r="D28" s="4">
        <f>Расчет!D30</f>
        <v>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6">
        <f t="shared" si="0"/>
        <v>0</v>
      </c>
      <c r="R28" s="6">
        <f t="shared" si="1"/>
        <v>0</v>
      </c>
      <c r="S28" s="7" t="str">
        <f t="shared" si="2"/>
        <v xml:space="preserve"> </v>
      </c>
      <c r="T28" s="7" t="str">
        <f t="shared" si="3"/>
        <v xml:space="preserve"> </v>
      </c>
      <c r="U28" s="7" t="str">
        <f t="shared" si="4"/>
        <v xml:space="preserve"> </v>
      </c>
      <c r="V28" s="8" t="str">
        <f t="shared" si="5"/>
        <v>Нет</v>
      </c>
      <c r="W28" s="7" t="str">
        <f t="shared" si="6"/>
        <v xml:space="preserve"> </v>
      </c>
      <c r="X28" s="9">
        <f t="shared" si="7"/>
        <v>0</v>
      </c>
    </row>
    <row r="29" spans="1:24" x14ac:dyDescent="0.25">
      <c r="A29" s="3">
        <v>26</v>
      </c>
      <c r="B29" s="4">
        <f>Расчет!B31</f>
        <v>0</v>
      </c>
      <c r="C29" s="4">
        <f>Расчет!C31</f>
        <v>0</v>
      </c>
      <c r="D29" s="4">
        <f>Расчет!D31</f>
        <v>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6">
        <f t="shared" si="0"/>
        <v>0</v>
      </c>
      <c r="R29" s="6">
        <f t="shared" si="1"/>
        <v>0</v>
      </c>
      <c r="S29" s="7" t="str">
        <f t="shared" si="2"/>
        <v xml:space="preserve"> </v>
      </c>
      <c r="T29" s="7" t="str">
        <f t="shared" si="3"/>
        <v xml:space="preserve"> </v>
      </c>
      <c r="U29" s="7" t="str">
        <f t="shared" si="4"/>
        <v xml:space="preserve"> </v>
      </c>
      <c r="V29" s="8" t="str">
        <f t="shared" si="5"/>
        <v>Нет</v>
      </c>
      <c r="W29" s="7" t="str">
        <f t="shared" si="6"/>
        <v xml:space="preserve"> </v>
      </c>
      <c r="X29" s="9">
        <f t="shared" si="7"/>
        <v>0</v>
      </c>
    </row>
    <row r="30" spans="1:24" x14ac:dyDescent="0.25">
      <c r="A30" s="3">
        <v>27</v>
      </c>
      <c r="B30" s="4">
        <f>Расчет!B32</f>
        <v>0</v>
      </c>
      <c r="C30" s="4">
        <f>Расчет!C32</f>
        <v>0</v>
      </c>
      <c r="D30" s="4">
        <f>Расчет!D32</f>
        <v>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6">
        <f t="shared" si="0"/>
        <v>0</v>
      </c>
      <c r="R30" s="6">
        <f t="shared" si="1"/>
        <v>0</v>
      </c>
      <c r="S30" s="7" t="str">
        <f t="shared" si="2"/>
        <v xml:space="preserve"> </v>
      </c>
      <c r="T30" s="7" t="str">
        <f t="shared" si="3"/>
        <v xml:space="preserve"> </v>
      </c>
      <c r="U30" s="7" t="str">
        <f t="shared" si="4"/>
        <v xml:space="preserve"> </v>
      </c>
      <c r="V30" s="8" t="str">
        <f t="shared" si="5"/>
        <v>Нет</v>
      </c>
      <c r="W30" s="7" t="str">
        <f t="shared" si="6"/>
        <v xml:space="preserve"> </v>
      </c>
      <c r="X30" s="9">
        <f t="shared" si="7"/>
        <v>0</v>
      </c>
    </row>
    <row r="31" spans="1:24" x14ac:dyDescent="0.25">
      <c r="A31" s="3">
        <v>28</v>
      </c>
      <c r="B31" s="4">
        <f>Расчет!B33</f>
        <v>0</v>
      </c>
      <c r="C31" s="4">
        <f>Расчет!C33</f>
        <v>0</v>
      </c>
      <c r="D31" s="4">
        <f>Расчет!D33</f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6">
        <f t="shared" si="0"/>
        <v>0</v>
      </c>
      <c r="R31" s="6">
        <f t="shared" si="1"/>
        <v>0</v>
      </c>
      <c r="S31" s="7" t="str">
        <f t="shared" si="2"/>
        <v xml:space="preserve"> </v>
      </c>
      <c r="T31" s="7" t="str">
        <f t="shared" si="3"/>
        <v xml:space="preserve"> </v>
      </c>
      <c r="U31" s="7" t="str">
        <f t="shared" si="4"/>
        <v xml:space="preserve"> </v>
      </c>
      <c r="V31" s="8" t="str">
        <f t="shared" si="5"/>
        <v>Нет</v>
      </c>
      <c r="W31" s="7" t="str">
        <f t="shared" si="6"/>
        <v xml:space="preserve"> </v>
      </c>
      <c r="X31" s="9">
        <f t="shared" si="7"/>
        <v>0</v>
      </c>
    </row>
    <row r="32" spans="1:24" x14ac:dyDescent="0.25">
      <c r="A32" s="3">
        <v>29</v>
      </c>
      <c r="B32" s="4">
        <f>Расчет!B34</f>
        <v>0</v>
      </c>
      <c r="C32" s="4">
        <f>Расчет!C34</f>
        <v>0</v>
      </c>
      <c r="D32" s="4">
        <f>Расчет!D34</f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">
        <f t="shared" si="0"/>
        <v>0</v>
      </c>
      <c r="R32" s="6">
        <f t="shared" si="1"/>
        <v>0</v>
      </c>
      <c r="S32" s="7" t="str">
        <f t="shared" si="2"/>
        <v xml:space="preserve"> </v>
      </c>
      <c r="T32" s="7" t="str">
        <f t="shared" si="3"/>
        <v xml:space="preserve"> </v>
      </c>
      <c r="U32" s="7" t="str">
        <f t="shared" si="4"/>
        <v xml:space="preserve"> </v>
      </c>
      <c r="V32" s="8" t="str">
        <f t="shared" si="5"/>
        <v>Нет</v>
      </c>
      <c r="W32" s="7" t="str">
        <f t="shared" si="6"/>
        <v xml:space="preserve"> </v>
      </c>
      <c r="X32" s="9">
        <f t="shared" si="7"/>
        <v>0</v>
      </c>
    </row>
    <row r="33" spans="1:24" x14ac:dyDescent="0.25">
      <c r="A33" s="3">
        <v>30</v>
      </c>
      <c r="B33" s="4">
        <f>Расчет!B35</f>
        <v>0</v>
      </c>
      <c r="C33" s="4">
        <f>Расчет!C35</f>
        <v>0</v>
      </c>
      <c r="D33" s="4">
        <f>Расчет!D35</f>
        <v>0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6">
        <f t="shared" si="0"/>
        <v>0</v>
      </c>
      <c r="R33" s="6">
        <f t="shared" si="1"/>
        <v>0</v>
      </c>
      <c r="S33" s="7" t="str">
        <f t="shared" si="2"/>
        <v xml:space="preserve"> </v>
      </c>
      <c r="T33" s="7" t="str">
        <f t="shared" si="3"/>
        <v xml:space="preserve"> </v>
      </c>
      <c r="U33" s="7" t="str">
        <f t="shared" si="4"/>
        <v xml:space="preserve"> </v>
      </c>
      <c r="V33" s="8" t="str">
        <f t="shared" si="5"/>
        <v>Нет</v>
      </c>
      <c r="W33" s="7" t="str">
        <f t="shared" si="6"/>
        <v xml:space="preserve"> </v>
      </c>
      <c r="X33" s="9">
        <f t="shared" si="7"/>
        <v>0</v>
      </c>
    </row>
    <row r="34" spans="1:24" x14ac:dyDescent="0.25">
      <c r="A34" s="3">
        <v>31</v>
      </c>
      <c r="B34" s="4">
        <f>Расчет!B36</f>
        <v>0</v>
      </c>
      <c r="C34" s="4">
        <f>Расчет!C36</f>
        <v>0</v>
      </c>
      <c r="D34" s="4">
        <f>Расчет!D36</f>
        <v>0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6">
        <f t="shared" si="0"/>
        <v>0</v>
      </c>
      <c r="R34" s="6">
        <f t="shared" si="1"/>
        <v>0</v>
      </c>
      <c r="S34" s="7" t="str">
        <f t="shared" si="2"/>
        <v xml:space="preserve"> </v>
      </c>
      <c r="T34" s="7" t="str">
        <f t="shared" si="3"/>
        <v xml:space="preserve"> </v>
      </c>
      <c r="U34" s="7" t="str">
        <f t="shared" si="4"/>
        <v xml:space="preserve"> </v>
      </c>
      <c r="V34" s="8" t="str">
        <f t="shared" si="5"/>
        <v>Нет</v>
      </c>
      <c r="W34" s="7" t="str">
        <f t="shared" si="6"/>
        <v xml:space="preserve"> </v>
      </c>
      <c r="X34" s="9">
        <f t="shared" si="7"/>
        <v>0</v>
      </c>
    </row>
    <row r="35" spans="1:24" x14ac:dyDescent="0.25">
      <c r="A35" s="3">
        <v>32</v>
      </c>
      <c r="B35" s="4">
        <f>Расчет!B37</f>
        <v>0</v>
      </c>
      <c r="C35" s="4">
        <f>Расчет!C37</f>
        <v>0</v>
      </c>
      <c r="D35" s="4">
        <f>Расчет!D37</f>
        <v>0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6">
        <f t="shared" si="0"/>
        <v>0</v>
      </c>
      <c r="R35" s="6">
        <f t="shared" si="1"/>
        <v>0</v>
      </c>
      <c r="S35" s="7" t="str">
        <f t="shared" si="2"/>
        <v xml:space="preserve"> </v>
      </c>
      <c r="T35" s="7" t="str">
        <f t="shared" si="3"/>
        <v xml:space="preserve"> </v>
      </c>
      <c r="U35" s="7" t="str">
        <f t="shared" si="4"/>
        <v xml:space="preserve"> </v>
      </c>
      <c r="V35" s="8" t="str">
        <f t="shared" si="5"/>
        <v>Нет</v>
      </c>
      <c r="W35" s="7" t="str">
        <f t="shared" si="6"/>
        <v xml:space="preserve"> </v>
      </c>
      <c r="X35" s="9">
        <f t="shared" si="7"/>
        <v>0</v>
      </c>
    </row>
    <row r="36" spans="1:24" x14ac:dyDescent="0.25">
      <c r="A36" s="3">
        <v>33</v>
      </c>
      <c r="B36" s="4">
        <f>Расчет!B38</f>
        <v>0</v>
      </c>
      <c r="C36" s="4">
        <f>Расчет!C38</f>
        <v>0</v>
      </c>
      <c r="D36" s="4">
        <f>Расчет!D38</f>
        <v>0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6">
        <f t="shared" ref="Q36:Q67" si="8">MIN(E36:P36)</f>
        <v>0</v>
      </c>
      <c r="R36" s="6">
        <f t="shared" ref="R36:R67" si="9">Q36*1.25</f>
        <v>0</v>
      </c>
      <c r="S36" s="7" t="str">
        <f t="shared" ref="S36:S67" si="10">IFERROR(ROUND(AVERAGE(E36:P36),2)," ")</f>
        <v xml:space="preserve"> </v>
      </c>
      <c r="T36" s="7" t="str">
        <f t="shared" ref="T36:T67" si="11">IFERROR(STDEV(E36:P36)," ")</f>
        <v xml:space="preserve"> </v>
      </c>
      <c r="U36" s="7" t="str">
        <f t="shared" ref="U36:U67" si="12">IFERROR(T36/S36*100," ")</f>
        <v xml:space="preserve"> </v>
      </c>
      <c r="V36" s="8" t="str">
        <f t="shared" ref="V36:V67" si="13">IFERROR(IF(U36&lt;33,"Да","Нет")," ")</f>
        <v>Нет</v>
      </c>
      <c r="W36" s="7" t="str">
        <f t="shared" ref="W36:W67" si="14">IFERROR(S36*D36," ")</f>
        <v xml:space="preserve"> </v>
      </c>
      <c r="X36" s="9">
        <f t="shared" ref="X36:X67" si="15">Q36*D36</f>
        <v>0</v>
      </c>
    </row>
    <row r="37" spans="1:24" x14ac:dyDescent="0.25">
      <c r="A37" s="3">
        <v>34</v>
      </c>
      <c r="B37" s="4">
        <f>Расчет!B39</f>
        <v>0</v>
      </c>
      <c r="C37" s="4">
        <f>Расчет!C39</f>
        <v>0</v>
      </c>
      <c r="D37" s="4">
        <f>Расчет!D39</f>
        <v>0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6">
        <f t="shared" si="8"/>
        <v>0</v>
      </c>
      <c r="R37" s="6">
        <f t="shared" si="9"/>
        <v>0</v>
      </c>
      <c r="S37" s="7" t="str">
        <f t="shared" si="10"/>
        <v xml:space="preserve"> </v>
      </c>
      <c r="T37" s="7" t="str">
        <f t="shared" si="11"/>
        <v xml:space="preserve"> </v>
      </c>
      <c r="U37" s="7" t="str">
        <f t="shared" si="12"/>
        <v xml:space="preserve"> </v>
      </c>
      <c r="V37" s="8" t="str">
        <f t="shared" si="13"/>
        <v>Нет</v>
      </c>
      <c r="W37" s="7" t="str">
        <f t="shared" si="14"/>
        <v xml:space="preserve"> </v>
      </c>
      <c r="X37" s="9">
        <f t="shared" si="15"/>
        <v>0</v>
      </c>
    </row>
    <row r="38" spans="1:24" x14ac:dyDescent="0.25">
      <c r="A38" s="3">
        <v>35</v>
      </c>
      <c r="B38" s="4">
        <f>Расчет!B40</f>
        <v>0</v>
      </c>
      <c r="C38" s="4">
        <f>Расчет!C40</f>
        <v>0</v>
      </c>
      <c r="D38" s="4">
        <f>Расчет!D40</f>
        <v>0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6">
        <f t="shared" si="8"/>
        <v>0</v>
      </c>
      <c r="R38" s="6">
        <f t="shared" si="9"/>
        <v>0</v>
      </c>
      <c r="S38" s="7" t="str">
        <f t="shared" si="10"/>
        <v xml:space="preserve"> </v>
      </c>
      <c r="T38" s="7" t="str">
        <f t="shared" si="11"/>
        <v xml:space="preserve"> </v>
      </c>
      <c r="U38" s="7" t="str">
        <f t="shared" si="12"/>
        <v xml:space="preserve"> </v>
      </c>
      <c r="V38" s="8" t="str">
        <f t="shared" si="13"/>
        <v>Нет</v>
      </c>
      <c r="W38" s="7" t="str">
        <f t="shared" si="14"/>
        <v xml:space="preserve"> </v>
      </c>
      <c r="X38" s="9">
        <f t="shared" si="15"/>
        <v>0</v>
      </c>
    </row>
    <row r="39" spans="1:24" x14ac:dyDescent="0.25">
      <c r="A39" s="3">
        <v>36</v>
      </c>
      <c r="B39" s="4">
        <f>Расчет!B41</f>
        <v>0</v>
      </c>
      <c r="C39" s="4">
        <f>Расчет!C41</f>
        <v>0</v>
      </c>
      <c r="D39" s="4">
        <f>Расчет!D41</f>
        <v>0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6">
        <f t="shared" si="8"/>
        <v>0</v>
      </c>
      <c r="R39" s="6">
        <f t="shared" si="9"/>
        <v>0</v>
      </c>
      <c r="S39" s="7" t="str">
        <f t="shared" si="10"/>
        <v xml:space="preserve"> </v>
      </c>
      <c r="T39" s="7" t="str">
        <f t="shared" si="11"/>
        <v xml:space="preserve"> </v>
      </c>
      <c r="U39" s="7" t="str">
        <f t="shared" si="12"/>
        <v xml:space="preserve"> </v>
      </c>
      <c r="V39" s="8" t="str">
        <f t="shared" si="13"/>
        <v>Нет</v>
      </c>
      <c r="W39" s="7" t="str">
        <f t="shared" si="14"/>
        <v xml:space="preserve"> </v>
      </c>
      <c r="X39" s="9">
        <f t="shared" si="15"/>
        <v>0</v>
      </c>
    </row>
    <row r="40" spans="1:24" x14ac:dyDescent="0.25">
      <c r="A40" s="3">
        <v>37</v>
      </c>
      <c r="B40" s="4">
        <f>Расчет!B42</f>
        <v>0</v>
      </c>
      <c r="C40" s="4">
        <f>Расчет!C42</f>
        <v>0</v>
      </c>
      <c r="D40" s="4">
        <f>Расчет!D42</f>
        <v>0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6">
        <f t="shared" si="8"/>
        <v>0</v>
      </c>
      <c r="R40" s="6">
        <f t="shared" si="9"/>
        <v>0</v>
      </c>
      <c r="S40" s="7" t="str">
        <f t="shared" si="10"/>
        <v xml:space="preserve"> </v>
      </c>
      <c r="T40" s="7" t="str">
        <f t="shared" si="11"/>
        <v xml:space="preserve"> </v>
      </c>
      <c r="U40" s="7" t="str">
        <f t="shared" si="12"/>
        <v xml:space="preserve"> </v>
      </c>
      <c r="V40" s="8" t="str">
        <f t="shared" si="13"/>
        <v>Нет</v>
      </c>
      <c r="W40" s="7" t="str">
        <f t="shared" si="14"/>
        <v xml:space="preserve"> </v>
      </c>
      <c r="X40" s="9">
        <f t="shared" si="15"/>
        <v>0</v>
      </c>
    </row>
    <row r="41" spans="1:24" x14ac:dyDescent="0.25">
      <c r="A41" s="3">
        <v>38</v>
      </c>
      <c r="B41" s="4">
        <f>Расчет!B43</f>
        <v>0</v>
      </c>
      <c r="C41" s="4">
        <f>Расчет!C43</f>
        <v>0</v>
      </c>
      <c r="D41" s="4">
        <f>Расчет!D43</f>
        <v>0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6">
        <f t="shared" si="8"/>
        <v>0</v>
      </c>
      <c r="R41" s="6">
        <f t="shared" si="9"/>
        <v>0</v>
      </c>
      <c r="S41" s="7" t="str">
        <f t="shared" si="10"/>
        <v xml:space="preserve"> </v>
      </c>
      <c r="T41" s="7" t="str">
        <f t="shared" si="11"/>
        <v xml:space="preserve"> </v>
      </c>
      <c r="U41" s="7" t="str">
        <f t="shared" si="12"/>
        <v xml:space="preserve"> </v>
      </c>
      <c r="V41" s="8" t="str">
        <f t="shared" si="13"/>
        <v>Нет</v>
      </c>
      <c r="W41" s="7" t="str">
        <f t="shared" si="14"/>
        <v xml:space="preserve"> </v>
      </c>
      <c r="X41" s="9">
        <f t="shared" si="15"/>
        <v>0</v>
      </c>
    </row>
    <row r="42" spans="1:24" x14ac:dyDescent="0.25">
      <c r="A42" s="3">
        <v>39</v>
      </c>
      <c r="B42" s="4">
        <f>Расчет!B44</f>
        <v>0</v>
      </c>
      <c r="C42" s="4">
        <f>Расчет!C44</f>
        <v>0</v>
      </c>
      <c r="D42" s="4">
        <f>Расчет!D44</f>
        <v>0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6">
        <f t="shared" si="8"/>
        <v>0</v>
      </c>
      <c r="R42" s="6">
        <f t="shared" si="9"/>
        <v>0</v>
      </c>
      <c r="S42" s="7" t="str">
        <f t="shared" si="10"/>
        <v xml:space="preserve"> </v>
      </c>
      <c r="T42" s="7" t="str">
        <f t="shared" si="11"/>
        <v xml:space="preserve"> </v>
      </c>
      <c r="U42" s="7" t="str">
        <f t="shared" si="12"/>
        <v xml:space="preserve"> </v>
      </c>
      <c r="V42" s="8" t="str">
        <f t="shared" si="13"/>
        <v>Нет</v>
      </c>
      <c r="W42" s="7" t="str">
        <f t="shared" si="14"/>
        <v xml:space="preserve"> </v>
      </c>
      <c r="X42" s="9">
        <f t="shared" si="15"/>
        <v>0</v>
      </c>
    </row>
    <row r="43" spans="1:24" x14ac:dyDescent="0.25">
      <c r="A43" s="3">
        <v>40</v>
      </c>
      <c r="B43" s="4">
        <f>Расчет!B45</f>
        <v>0</v>
      </c>
      <c r="C43" s="4">
        <f>Расчет!C45</f>
        <v>0</v>
      </c>
      <c r="D43" s="4">
        <f>Расчет!D45</f>
        <v>0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6">
        <f t="shared" si="8"/>
        <v>0</v>
      </c>
      <c r="R43" s="6">
        <f t="shared" si="9"/>
        <v>0</v>
      </c>
      <c r="S43" s="7" t="str">
        <f t="shared" si="10"/>
        <v xml:space="preserve"> </v>
      </c>
      <c r="T43" s="7" t="str">
        <f t="shared" si="11"/>
        <v xml:space="preserve"> </v>
      </c>
      <c r="U43" s="7" t="str">
        <f t="shared" si="12"/>
        <v xml:space="preserve"> </v>
      </c>
      <c r="V43" s="8" t="str">
        <f t="shared" si="13"/>
        <v>Нет</v>
      </c>
      <c r="W43" s="7" t="str">
        <f t="shared" si="14"/>
        <v xml:space="preserve"> </v>
      </c>
      <c r="X43" s="9">
        <f t="shared" si="15"/>
        <v>0</v>
      </c>
    </row>
    <row r="44" spans="1:24" x14ac:dyDescent="0.25">
      <c r="A44" s="3">
        <v>41</v>
      </c>
      <c r="B44" s="4">
        <f>Расчет!B46</f>
        <v>0</v>
      </c>
      <c r="C44" s="4">
        <f>Расчет!C46</f>
        <v>0</v>
      </c>
      <c r="D44" s="4">
        <f>Расчет!D46</f>
        <v>0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6">
        <f t="shared" si="8"/>
        <v>0</v>
      </c>
      <c r="R44" s="6">
        <f t="shared" si="9"/>
        <v>0</v>
      </c>
      <c r="S44" s="7" t="str">
        <f t="shared" si="10"/>
        <v xml:space="preserve"> </v>
      </c>
      <c r="T44" s="7" t="str">
        <f t="shared" si="11"/>
        <v xml:space="preserve"> </v>
      </c>
      <c r="U44" s="7" t="str">
        <f t="shared" si="12"/>
        <v xml:space="preserve"> </v>
      </c>
      <c r="V44" s="8" t="str">
        <f t="shared" si="13"/>
        <v>Нет</v>
      </c>
      <c r="W44" s="7" t="str">
        <f t="shared" si="14"/>
        <v xml:space="preserve"> </v>
      </c>
      <c r="X44" s="9">
        <f t="shared" si="15"/>
        <v>0</v>
      </c>
    </row>
    <row r="45" spans="1:24" x14ac:dyDescent="0.25">
      <c r="A45" s="3">
        <v>42</v>
      </c>
      <c r="B45" s="4">
        <f>Расчет!B47</f>
        <v>0</v>
      </c>
      <c r="C45" s="4">
        <f>Расчет!C47</f>
        <v>0</v>
      </c>
      <c r="D45" s="4">
        <f>Расчет!D47</f>
        <v>0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6">
        <f t="shared" si="8"/>
        <v>0</v>
      </c>
      <c r="R45" s="6">
        <f t="shared" si="9"/>
        <v>0</v>
      </c>
      <c r="S45" s="7" t="str">
        <f t="shared" si="10"/>
        <v xml:space="preserve"> </v>
      </c>
      <c r="T45" s="7" t="str">
        <f t="shared" si="11"/>
        <v xml:space="preserve"> </v>
      </c>
      <c r="U45" s="7" t="str">
        <f t="shared" si="12"/>
        <v xml:space="preserve"> </v>
      </c>
      <c r="V45" s="8" t="str">
        <f t="shared" si="13"/>
        <v>Нет</v>
      </c>
      <c r="W45" s="7" t="str">
        <f t="shared" si="14"/>
        <v xml:space="preserve"> </v>
      </c>
      <c r="X45" s="9">
        <f t="shared" si="15"/>
        <v>0</v>
      </c>
    </row>
    <row r="46" spans="1:24" x14ac:dyDescent="0.25">
      <c r="A46" s="3">
        <v>43</v>
      </c>
      <c r="B46" s="4">
        <f>Расчет!B48</f>
        <v>0</v>
      </c>
      <c r="C46" s="4">
        <f>Расчет!C48</f>
        <v>0</v>
      </c>
      <c r="D46" s="4">
        <f>Расчет!D48</f>
        <v>0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6">
        <f t="shared" si="8"/>
        <v>0</v>
      </c>
      <c r="R46" s="6">
        <f t="shared" si="9"/>
        <v>0</v>
      </c>
      <c r="S46" s="7" t="str">
        <f t="shared" si="10"/>
        <v xml:space="preserve"> </v>
      </c>
      <c r="T46" s="7" t="str">
        <f t="shared" si="11"/>
        <v xml:space="preserve"> </v>
      </c>
      <c r="U46" s="7" t="str">
        <f t="shared" si="12"/>
        <v xml:space="preserve"> </v>
      </c>
      <c r="V46" s="8" t="str">
        <f t="shared" si="13"/>
        <v>Нет</v>
      </c>
      <c r="W46" s="7" t="str">
        <f t="shared" si="14"/>
        <v xml:space="preserve"> </v>
      </c>
      <c r="X46" s="9">
        <f t="shared" si="15"/>
        <v>0</v>
      </c>
    </row>
    <row r="47" spans="1:24" x14ac:dyDescent="0.25">
      <c r="A47" s="3">
        <v>44</v>
      </c>
      <c r="B47" s="4">
        <f>Расчет!B49</f>
        <v>0</v>
      </c>
      <c r="C47" s="4">
        <f>Расчет!C49</f>
        <v>0</v>
      </c>
      <c r="D47" s="4">
        <f>Расчет!D49</f>
        <v>0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6">
        <f t="shared" si="8"/>
        <v>0</v>
      </c>
      <c r="R47" s="6">
        <f t="shared" si="9"/>
        <v>0</v>
      </c>
      <c r="S47" s="7" t="str">
        <f t="shared" si="10"/>
        <v xml:space="preserve"> </v>
      </c>
      <c r="T47" s="7" t="str">
        <f t="shared" si="11"/>
        <v xml:space="preserve"> </v>
      </c>
      <c r="U47" s="7" t="str">
        <f t="shared" si="12"/>
        <v xml:space="preserve"> </v>
      </c>
      <c r="V47" s="8" t="str">
        <f t="shared" si="13"/>
        <v>Нет</v>
      </c>
      <c r="W47" s="7" t="str">
        <f t="shared" si="14"/>
        <v xml:space="preserve"> </v>
      </c>
      <c r="X47" s="9">
        <f t="shared" si="15"/>
        <v>0</v>
      </c>
    </row>
    <row r="48" spans="1:24" x14ac:dyDescent="0.25">
      <c r="A48" s="3">
        <v>45</v>
      </c>
      <c r="B48" s="4">
        <f>Расчет!B50</f>
        <v>0</v>
      </c>
      <c r="C48" s="4">
        <f>Расчет!C50</f>
        <v>0</v>
      </c>
      <c r="D48" s="4">
        <f>Расчет!D50</f>
        <v>0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6">
        <f t="shared" si="8"/>
        <v>0</v>
      </c>
      <c r="R48" s="6">
        <f t="shared" si="9"/>
        <v>0</v>
      </c>
      <c r="S48" s="7" t="str">
        <f t="shared" si="10"/>
        <v xml:space="preserve"> </v>
      </c>
      <c r="T48" s="7" t="str">
        <f t="shared" si="11"/>
        <v xml:space="preserve"> </v>
      </c>
      <c r="U48" s="7" t="str">
        <f t="shared" si="12"/>
        <v xml:space="preserve"> </v>
      </c>
      <c r="V48" s="8" t="str">
        <f t="shared" si="13"/>
        <v>Нет</v>
      </c>
      <c r="W48" s="7" t="str">
        <f t="shared" si="14"/>
        <v xml:space="preserve"> </v>
      </c>
      <c r="X48" s="9">
        <f t="shared" si="15"/>
        <v>0</v>
      </c>
    </row>
    <row r="49" spans="1:24" x14ac:dyDescent="0.25">
      <c r="A49" s="3">
        <v>46</v>
      </c>
      <c r="B49" s="4">
        <f>Расчет!B51</f>
        <v>0</v>
      </c>
      <c r="C49" s="4">
        <f>Расчет!C51</f>
        <v>0</v>
      </c>
      <c r="D49" s="4">
        <f>Расчет!D51</f>
        <v>0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6">
        <f t="shared" si="8"/>
        <v>0</v>
      </c>
      <c r="R49" s="6">
        <f t="shared" si="9"/>
        <v>0</v>
      </c>
      <c r="S49" s="7" t="str">
        <f t="shared" si="10"/>
        <v xml:space="preserve"> </v>
      </c>
      <c r="T49" s="7" t="str">
        <f t="shared" si="11"/>
        <v xml:space="preserve"> </v>
      </c>
      <c r="U49" s="7" t="str">
        <f t="shared" si="12"/>
        <v xml:space="preserve"> </v>
      </c>
      <c r="V49" s="8" t="str">
        <f t="shared" si="13"/>
        <v>Нет</v>
      </c>
      <c r="W49" s="7" t="str">
        <f t="shared" si="14"/>
        <v xml:space="preserve"> </v>
      </c>
      <c r="X49" s="9">
        <f t="shared" si="15"/>
        <v>0</v>
      </c>
    </row>
    <row r="50" spans="1:24" x14ac:dyDescent="0.25">
      <c r="A50" s="3">
        <v>47</v>
      </c>
      <c r="B50" s="4">
        <f>Расчет!B52</f>
        <v>0</v>
      </c>
      <c r="C50" s="4">
        <f>Расчет!C52</f>
        <v>0</v>
      </c>
      <c r="D50" s="4">
        <f>Расчет!D52</f>
        <v>0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6">
        <f t="shared" si="8"/>
        <v>0</v>
      </c>
      <c r="R50" s="6">
        <f t="shared" si="9"/>
        <v>0</v>
      </c>
      <c r="S50" s="7" t="str">
        <f t="shared" si="10"/>
        <v xml:space="preserve"> </v>
      </c>
      <c r="T50" s="7" t="str">
        <f t="shared" si="11"/>
        <v xml:space="preserve"> </v>
      </c>
      <c r="U50" s="7" t="str">
        <f t="shared" si="12"/>
        <v xml:space="preserve"> </v>
      </c>
      <c r="V50" s="8" t="str">
        <f t="shared" si="13"/>
        <v>Нет</v>
      </c>
      <c r="W50" s="7" t="str">
        <f t="shared" si="14"/>
        <v xml:space="preserve"> </v>
      </c>
      <c r="X50" s="9">
        <f t="shared" si="15"/>
        <v>0</v>
      </c>
    </row>
    <row r="51" spans="1:24" x14ac:dyDescent="0.25">
      <c r="A51" s="3">
        <v>48</v>
      </c>
      <c r="B51" s="4">
        <f>Расчет!B53</f>
        <v>0</v>
      </c>
      <c r="C51" s="4">
        <f>Расчет!C53</f>
        <v>0</v>
      </c>
      <c r="D51" s="4">
        <f>Расчет!D53</f>
        <v>0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6">
        <f t="shared" si="8"/>
        <v>0</v>
      </c>
      <c r="R51" s="6">
        <f t="shared" si="9"/>
        <v>0</v>
      </c>
      <c r="S51" s="7" t="str">
        <f t="shared" si="10"/>
        <v xml:space="preserve"> </v>
      </c>
      <c r="T51" s="7" t="str">
        <f t="shared" si="11"/>
        <v xml:space="preserve"> </v>
      </c>
      <c r="U51" s="7" t="str">
        <f t="shared" si="12"/>
        <v xml:space="preserve"> </v>
      </c>
      <c r="V51" s="8" t="str">
        <f t="shared" si="13"/>
        <v>Нет</v>
      </c>
      <c r="W51" s="7" t="str">
        <f t="shared" si="14"/>
        <v xml:space="preserve"> </v>
      </c>
      <c r="X51" s="9">
        <f t="shared" si="15"/>
        <v>0</v>
      </c>
    </row>
    <row r="52" spans="1:24" x14ac:dyDescent="0.25">
      <c r="A52" s="3">
        <v>49</v>
      </c>
      <c r="B52" s="4">
        <f>Расчет!B54</f>
        <v>0</v>
      </c>
      <c r="C52" s="4">
        <f>Расчет!C54</f>
        <v>0</v>
      </c>
      <c r="D52" s="4">
        <f>Расчет!D54</f>
        <v>0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6">
        <f t="shared" si="8"/>
        <v>0</v>
      </c>
      <c r="R52" s="6">
        <f t="shared" si="9"/>
        <v>0</v>
      </c>
      <c r="S52" s="7" t="str">
        <f t="shared" si="10"/>
        <v xml:space="preserve"> </v>
      </c>
      <c r="T52" s="7" t="str">
        <f t="shared" si="11"/>
        <v xml:space="preserve"> </v>
      </c>
      <c r="U52" s="7" t="str">
        <f t="shared" si="12"/>
        <v xml:space="preserve"> </v>
      </c>
      <c r="V52" s="8" t="str">
        <f t="shared" si="13"/>
        <v>Нет</v>
      </c>
      <c r="W52" s="7" t="str">
        <f t="shared" si="14"/>
        <v xml:space="preserve"> </v>
      </c>
      <c r="X52" s="9">
        <f t="shared" si="15"/>
        <v>0</v>
      </c>
    </row>
    <row r="53" spans="1:24" x14ac:dyDescent="0.25">
      <c r="A53" s="3">
        <v>50</v>
      </c>
      <c r="B53" s="4">
        <f>Расчет!B55</f>
        <v>0</v>
      </c>
      <c r="C53" s="4">
        <f>Расчет!C55</f>
        <v>0</v>
      </c>
      <c r="D53" s="4">
        <f>Расчет!D55</f>
        <v>0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6">
        <f t="shared" si="8"/>
        <v>0</v>
      </c>
      <c r="R53" s="6">
        <f t="shared" si="9"/>
        <v>0</v>
      </c>
      <c r="S53" s="7" t="str">
        <f t="shared" si="10"/>
        <v xml:space="preserve"> </v>
      </c>
      <c r="T53" s="7" t="str">
        <f t="shared" si="11"/>
        <v xml:space="preserve"> </v>
      </c>
      <c r="U53" s="7" t="str">
        <f t="shared" si="12"/>
        <v xml:space="preserve"> </v>
      </c>
      <c r="V53" s="8" t="str">
        <f t="shared" si="13"/>
        <v>Нет</v>
      </c>
      <c r="W53" s="7" t="str">
        <f t="shared" si="14"/>
        <v xml:space="preserve"> </v>
      </c>
      <c r="X53" s="9">
        <f t="shared" si="15"/>
        <v>0</v>
      </c>
    </row>
    <row r="54" spans="1:24" x14ac:dyDescent="0.25">
      <c r="A54" s="3">
        <v>51</v>
      </c>
      <c r="B54" s="4">
        <f>Расчет!B56</f>
        <v>0</v>
      </c>
      <c r="C54" s="4">
        <f>Расчет!C56</f>
        <v>0</v>
      </c>
      <c r="D54" s="4">
        <f>Расчет!D56</f>
        <v>0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6">
        <f t="shared" si="8"/>
        <v>0</v>
      </c>
      <c r="R54" s="6">
        <f t="shared" si="9"/>
        <v>0</v>
      </c>
      <c r="S54" s="7" t="str">
        <f t="shared" si="10"/>
        <v xml:space="preserve"> </v>
      </c>
      <c r="T54" s="7" t="str">
        <f t="shared" si="11"/>
        <v xml:space="preserve"> </v>
      </c>
      <c r="U54" s="7" t="str">
        <f t="shared" si="12"/>
        <v xml:space="preserve"> </v>
      </c>
      <c r="V54" s="8" t="str">
        <f t="shared" si="13"/>
        <v>Нет</v>
      </c>
      <c r="W54" s="7" t="str">
        <f t="shared" si="14"/>
        <v xml:space="preserve"> </v>
      </c>
      <c r="X54" s="9">
        <f t="shared" si="15"/>
        <v>0</v>
      </c>
    </row>
    <row r="55" spans="1:24" x14ac:dyDescent="0.25">
      <c r="A55" s="3">
        <v>52</v>
      </c>
      <c r="B55" s="4">
        <f>Расчет!B57</f>
        <v>0</v>
      </c>
      <c r="C55" s="4">
        <f>Расчет!C57</f>
        <v>0</v>
      </c>
      <c r="D55" s="4">
        <f>Расчет!D57</f>
        <v>0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6">
        <f t="shared" si="8"/>
        <v>0</v>
      </c>
      <c r="R55" s="6">
        <f t="shared" si="9"/>
        <v>0</v>
      </c>
      <c r="S55" s="7" t="str">
        <f t="shared" si="10"/>
        <v xml:space="preserve"> </v>
      </c>
      <c r="T55" s="7" t="str">
        <f t="shared" si="11"/>
        <v xml:space="preserve"> </v>
      </c>
      <c r="U55" s="7" t="str">
        <f t="shared" si="12"/>
        <v xml:space="preserve"> </v>
      </c>
      <c r="V55" s="8" t="str">
        <f t="shared" si="13"/>
        <v>Нет</v>
      </c>
      <c r="W55" s="7" t="str">
        <f t="shared" si="14"/>
        <v xml:space="preserve"> </v>
      </c>
      <c r="X55" s="9">
        <f t="shared" si="15"/>
        <v>0</v>
      </c>
    </row>
    <row r="56" spans="1:24" x14ac:dyDescent="0.25">
      <c r="A56" s="3">
        <v>53</v>
      </c>
      <c r="B56" s="4">
        <f>Расчет!B58</f>
        <v>0</v>
      </c>
      <c r="C56" s="4">
        <f>Расчет!C58</f>
        <v>0</v>
      </c>
      <c r="D56" s="4">
        <f>Расчет!D58</f>
        <v>0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6">
        <f t="shared" si="8"/>
        <v>0</v>
      </c>
      <c r="R56" s="6">
        <f t="shared" si="9"/>
        <v>0</v>
      </c>
      <c r="S56" s="7" t="str">
        <f t="shared" si="10"/>
        <v xml:space="preserve"> </v>
      </c>
      <c r="T56" s="7" t="str">
        <f t="shared" si="11"/>
        <v xml:space="preserve"> </v>
      </c>
      <c r="U56" s="7" t="str">
        <f t="shared" si="12"/>
        <v xml:space="preserve"> </v>
      </c>
      <c r="V56" s="8" t="str">
        <f t="shared" si="13"/>
        <v>Нет</v>
      </c>
      <c r="W56" s="7" t="str">
        <f t="shared" si="14"/>
        <v xml:space="preserve"> </v>
      </c>
      <c r="X56" s="9">
        <f t="shared" si="15"/>
        <v>0</v>
      </c>
    </row>
    <row r="57" spans="1:24" x14ac:dyDescent="0.25">
      <c r="A57" s="3">
        <v>54</v>
      </c>
      <c r="B57" s="4">
        <f>Расчет!B59</f>
        <v>0</v>
      </c>
      <c r="C57" s="4">
        <f>Расчет!C59</f>
        <v>0</v>
      </c>
      <c r="D57" s="4">
        <f>Расчет!D59</f>
        <v>0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6">
        <f t="shared" si="8"/>
        <v>0</v>
      </c>
      <c r="R57" s="6">
        <f t="shared" si="9"/>
        <v>0</v>
      </c>
      <c r="S57" s="7" t="str">
        <f t="shared" si="10"/>
        <v xml:space="preserve"> </v>
      </c>
      <c r="T57" s="7" t="str">
        <f t="shared" si="11"/>
        <v xml:space="preserve"> </v>
      </c>
      <c r="U57" s="7" t="str">
        <f t="shared" si="12"/>
        <v xml:space="preserve"> </v>
      </c>
      <c r="V57" s="8" t="str">
        <f t="shared" si="13"/>
        <v>Нет</v>
      </c>
      <c r="W57" s="7" t="str">
        <f t="shared" si="14"/>
        <v xml:space="preserve"> </v>
      </c>
      <c r="X57" s="9">
        <f t="shared" si="15"/>
        <v>0</v>
      </c>
    </row>
    <row r="58" spans="1:24" x14ac:dyDescent="0.25">
      <c r="A58" s="3">
        <v>55</v>
      </c>
      <c r="B58" s="4">
        <f>Расчет!B60</f>
        <v>0</v>
      </c>
      <c r="C58" s="4">
        <f>Расчет!C60</f>
        <v>0</v>
      </c>
      <c r="D58" s="4">
        <f>Расчет!D60</f>
        <v>0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6">
        <f t="shared" si="8"/>
        <v>0</v>
      </c>
      <c r="R58" s="6">
        <f t="shared" si="9"/>
        <v>0</v>
      </c>
      <c r="S58" s="7" t="str">
        <f t="shared" si="10"/>
        <v xml:space="preserve"> </v>
      </c>
      <c r="T58" s="7" t="str">
        <f t="shared" si="11"/>
        <v xml:space="preserve"> </v>
      </c>
      <c r="U58" s="7" t="str">
        <f t="shared" si="12"/>
        <v xml:space="preserve"> </v>
      </c>
      <c r="V58" s="8" t="str">
        <f t="shared" si="13"/>
        <v>Нет</v>
      </c>
      <c r="W58" s="7" t="str">
        <f t="shared" si="14"/>
        <v xml:space="preserve"> </v>
      </c>
      <c r="X58" s="9">
        <f t="shared" si="15"/>
        <v>0</v>
      </c>
    </row>
    <row r="59" spans="1:24" x14ac:dyDescent="0.25">
      <c r="A59" s="3">
        <v>56</v>
      </c>
      <c r="B59" s="4">
        <f>Расчет!B61</f>
        <v>0</v>
      </c>
      <c r="C59" s="4">
        <f>Расчет!C61</f>
        <v>0</v>
      </c>
      <c r="D59" s="4">
        <f>Расчет!D61</f>
        <v>0</v>
      </c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6">
        <f t="shared" si="8"/>
        <v>0</v>
      </c>
      <c r="R59" s="6">
        <f t="shared" si="9"/>
        <v>0</v>
      </c>
      <c r="S59" s="7" t="str">
        <f t="shared" si="10"/>
        <v xml:space="preserve"> </v>
      </c>
      <c r="T59" s="7" t="str">
        <f t="shared" si="11"/>
        <v xml:space="preserve"> </v>
      </c>
      <c r="U59" s="7" t="str">
        <f t="shared" si="12"/>
        <v xml:space="preserve"> </v>
      </c>
      <c r="V59" s="8" t="str">
        <f t="shared" si="13"/>
        <v>Нет</v>
      </c>
      <c r="W59" s="7" t="str">
        <f t="shared" si="14"/>
        <v xml:space="preserve"> </v>
      </c>
      <c r="X59" s="9">
        <f t="shared" si="15"/>
        <v>0</v>
      </c>
    </row>
    <row r="60" spans="1:24" x14ac:dyDescent="0.25">
      <c r="A60" s="3">
        <v>57</v>
      </c>
      <c r="B60" s="4">
        <f>Расчет!B62</f>
        <v>0</v>
      </c>
      <c r="C60" s="4">
        <f>Расчет!C62</f>
        <v>0</v>
      </c>
      <c r="D60" s="4">
        <f>Расчет!D62</f>
        <v>0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6">
        <f t="shared" si="8"/>
        <v>0</v>
      </c>
      <c r="R60" s="6">
        <f t="shared" si="9"/>
        <v>0</v>
      </c>
      <c r="S60" s="7" t="str">
        <f t="shared" si="10"/>
        <v xml:space="preserve"> </v>
      </c>
      <c r="T60" s="7" t="str">
        <f t="shared" si="11"/>
        <v xml:space="preserve"> </v>
      </c>
      <c r="U60" s="7" t="str">
        <f t="shared" si="12"/>
        <v xml:space="preserve"> </v>
      </c>
      <c r="V60" s="8" t="str">
        <f t="shared" si="13"/>
        <v>Нет</v>
      </c>
      <c r="W60" s="7" t="str">
        <f t="shared" si="14"/>
        <v xml:space="preserve"> </v>
      </c>
      <c r="X60" s="9">
        <f t="shared" si="15"/>
        <v>0</v>
      </c>
    </row>
    <row r="61" spans="1:24" x14ac:dyDescent="0.25">
      <c r="A61" s="3">
        <v>58</v>
      </c>
      <c r="B61" s="4">
        <f>Расчет!B63</f>
        <v>0</v>
      </c>
      <c r="C61" s="4">
        <f>Расчет!C63</f>
        <v>0</v>
      </c>
      <c r="D61" s="4">
        <f>Расчет!D63</f>
        <v>0</v>
      </c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6">
        <f t="shared" si="8"/>
        <v>0</v>
      </c>
      <c r="R61" s="6">
        <f t="shared" si="9"/>
        <v>0</v>
      </c>
      <c r="S61" s="7" t="str">
        <f t="shared" si="10"/>
        <v xml:space="preserve"> </v>
      </c>
      <c r="T61" s="7" t="str">
        <f t="shared" si="11"/>
        <v xml:space="preserve"> </v>
      </c>
      <c r="U61" s="7" t="str">
        <f t="shared" si="12"/>
        <v xml:space="preserve"> </v>
      </c>
      <c r="V61" s="8" t="str">
        <f t="shared" si="13"/>
        <v>Нет</v>
      </c>
      <c r="W61" s="7" t="str">
        <f t="shared" si="14"/>
        <v xml:space="preserve"> </v>
      </c>
      <c r="X61" s="9">
        <f t="shared" si="15"/>
        <v>0</v>
      </c>
    </row>
    <row r="62" spans="1:24" x14ac:dyDescent="0.25">
      <c r="A62" s="3">
        <v>59</v>
      </c>
      <c r="B62" s="4">
        <f>Расчет!B64</f>
        <v>0</v>
      </c>
      <c r="C62" s="4">
        <f>Расчет!C64</f>
        <v>0</v>
      </c>
      <c r="D62" s="4">
        <f>Расчет!D64</f>
        <v>0</v>
      </c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6">
        <f t="shared" si="8"/>
        <v>0</v>
      </c>
      <c r="R62" s="6">
        <f t="shared" si="9"/>
        <v>0</v>
      </c>
      <c r="S62" s="7" t="str">
        <f t="shared" si="10"/>
        <v xml:space="preserve"> </v>
      </c>
      <c r="T62" s="7" t="str">
        <f t="shared" si="11"/>
        <v xml:space="preserve"> </v>
      </c>
      <c r="U62" s="7" t="str">
        <f t="shared" si="12"/>
        <v xml:space="preserve"> </v>
      </c>
      <c r="V62" s="8" t="str">
        <f t="shared" si="13"/>
        <v>Нет</v>
      </c>
      <c r="W62" s="7" t="str">
        <f t="shared" si="14"/>
        <v xml:space="preserve"> </v>
      </c>
      <c r="X62" s="9">
        <f t="shared" si="15"/>
        <v>0</v>
      </c>
    </row>
    <row r="63" spans="1:24" x14ac:dyDescent="0.25">
      <c r="A63" s="3">
        <v>60</v>
      </c>
      <c r="B63" s="4">
        <f>Расчет!B65</f>
        <v>0</v>
      </c>
      <c r="C63" s="4">
        <f>Расчет!C65</f>
        <v>0</v>
      </c>
      <c r="D63" s="4">
        <f>Расчет!D65</f>
        <v>0</v>
      </c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6">
        <f t="shared" si="8"/>
        <v>0</v>
      </c>
      <c r="R63" s="6">
        <f t="shared" si="9"/>
        <v>0</v>
      </c>
      <c r="S63" s="7" t="str">
        <f t="shared" si="10"/>
        <v xml:space="preserve"> </v>
      </c>
      <c r="T63" s="7" t="str">
        <f t="shared" si="11"/>
        <v xml:space="preserve"> </v>
      </c>
      <c r="U63" s="7" t="str">
        <f t="shared" si="12"/>
        <v xml:space="preserve"> </v>
      </c>
      <c r="V63" s="8" t="str">
        <f t="shared" si="13"/>
        <v>Нет</v>
      </c>
      <c r="W63" s="7" t="str">
        <f t="shared" si="14"/>
        <v xml:space="preserve"> </v>
      </c>
      <c r="X63" s="9">
        <f t="shared" si="15"/>
        <v>0</v>
      </c>
    </row>
    <row r="64" spans="1:24" x14ac:dyDescent="0.25">
      <c r="B64" s="4">
        <f>Расчет!B66</f>
        <v>0</v>
      </c>
      <c r="C64" s="4">
        <f>Расчет!C66</f>
        <v>0</v>
      </c>
      <c r="D64" s="4">
        <f>Расчет!D66</f>
        <v>0</v>
      </c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6">
        <f t="shared" si="8"/>
        <v>0</v>
      </c>
      <c r="R64" s="6">
        <f t="shared" si="9"/>
        <v>0</v>
      </c>
      <c r="S64" s="7" t="str">
        <f t="shared" si="10"/>
        <v xml:space="preserve"> </v>
      </c>
      <c r="T64" s="7" t="str">
        <f t="shared" si="11"/>
        <v xml:space="preserve"> </v>
      </c>
      <c r="U64" s="7" t="str">
        <f t="shared" si="12"/>
        <v xml:space="preserve"> </v>
      </c>
      <c r="V64" s="8" t="str">
        <f t="shared" si="13"/>
        <v>Нет</v>
      </c>
      <c r="W64" s="7" t="str">
        <f t="shared" si="14"/>
        <v xml:space="preserve"> </v>
      </c>
      <c r="X64" s="9">
        <f t="shared" si="15"/>
        <v>0</v>
      </c>
    </row>
    <row r="65" spans="2:24" x14ac:dyDescent="0.25">
      <c r="B65" s="4">
        <f>Расчет!B67</f>
        <v>0</v>
      </c>
      <c r="C65" s="4">
        <f>Расчет!C67</f>
        <v>0</v>
      </c>
      <c r="D65" s="4">
        <f>Расчет!D67</f>
        <v>0</v>
      </c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6">
        <f t="shared" si="8"/>
        <v>0</v>
      </c>
      <c r="R65" s="6">
        <f t="shared" si="9"/>
        <v>0</v>
      </c>
      <c r="S65" s="7" t="str">
        <f t="shared" si="10"/>
        <v xml:space="preserve"> </v>
      </c>
      <c r="T65" s="7" t="str">
        <f t="shared" si="11"/>
        <v xml:space="preserve"> </v>
      </c>
      <c r="U65" s="7" t="str">
        <f t="shared" si="12"/>
        <v xml:space="preserve"> </v>
      </c>
      <c r="V65" s="8" t="str">
        <f t="shared" si="13"/>
        <v>Нет</v>
      </c>
      <c r="W65" s="7" t="str">
        <f t="shared" si="14"/>
        <v xml:space="preserve"> </v>
      </c>
      <c r="X65" s="9">
        <f t="shared" si="15"/>
        <v>0</v>
      </c>
    </row>
    <row r="66" spans="2:24" x14ac:dyDescent="0.25">
      <c r="B66" s="4">
        <f>Расчет!B68</f>
        <v>0</v>
      </c>
      <c r="C66" s="4">
        <f>Расчет!C68</f>
        <v>0</v>
      </c>
      <c r="D66" s="4">
        <f>Расчет!D68</f>
        <v>0</v>
      </c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6">
        <f t="shared" si="8"/>
        <v>0</v>
      </c>
      <c r="R66" s="6">
        <f t="shared" si="9"/>
        <v>0</v>
      </c>
      <c r="S66" s="7" t="str">
        <f t="shared" si="10"/>
        <v xml:space="preserve"> </v>
      </c>
      <c r="T66" s="7" t="str">
        <f t="shared" si="11"/>
        <v xml:space="preserve"> </v>
      </c>
      <c r="U66" s="7" t="str">
        <f t="shared" si="12"/>
        <v xml:space="preserve"> </v>
      </c>
      <c r="V66" s="8" t="str">
        <f t="shared" si="13"/>
        <v>Нет</v>
      </c>
      <c r="W66" s="7" t="str">
        <f t="shared" si="14"/>
        <v xml:space="preserve"> </v>
      </c>
      <c r="X66" s="9">
        <f t="shared" si="15"/>
        <v>0</v>
      </c>
    </row>
    <row r="67" spans="2:24" x14ac:dyDescent="0.25">
      <c r="B67" s="4">
        <f>Расчет!B69</f>
        <v>0</v>
      </c>
      <c r="C67" s="4">
        <f>Расчет!C69</f>
        <v>0</v>
      </c>
      <c r="D67" s="4">
        <f>Расчет!D69</f>
        <v>0</v>
      </c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6">
        <f t="shared" si="8"/>
        <v>0</v>
      </c>
      <c r="R67" s="6">
        <f t="shared" si="9"/>
        <v>0</v>
      </c>
      <c r="S67" s="7" t="str">
        <f t="shared" si="10"/>
        <v xml:space="preserve"> </v>
      </c>
      <c r="T67" s="7" t="str">
        <f t="shared" si="11"/>
        <v xml:space="preserve"> </v>
      </c>
      <c r="U67" s="7" t="str">
        <f t="shared" si="12"/>
        <v xml:space="preserve"> </v>
      </c>
      <c r="V67" s="8" t="str">
        <f t="shared" si="13"/>
        <v>Нет</v>
      </c>
      <c r="W67" s="7" t="str">
        <f t="shared" si="14"/>
        <v xml:space="preserve"> </v>
      </c>
      <c r="X67" s="9">
        <f t="shared" si="15"/>
        <v>0</v>
      </c>
    </row>
    <row r="68" spans="2:24" x14ac:dyDescent="0.25">
      <c r="B68" s="4">
        <f>Расчет!B70</f>
        <v>0</v>
      </c>
      <c r="C68" s="4">
        <f>Расчет!C70</f>
        <v>0</v>
      </c>
      <c r="D68" s="4">
        <f>Расчет!D70</f>
        <v>0</v>
      </c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6">
        <f t="shared" ref="Q68:Q99" si="16">MIN(E68:P68)</f>
        <v>0</v>
      </c>
      <c r="R68" s="6">
        <f t="shared" ref="R68:R99" si="17">Q68*1.25</f>
        <v>0</v>
      </c>
      <c r="S68" s="7" t="str">
        <f t="shared" ref="S68:S99" si="18">IFERROR(ROUND(AVERAGE(E68:P68),2)," ")</f>
        <v xml:space="preserve"> </v>
      </c>
      <c r="T68" s="7" t="str">
        <f t="shared" ref="T68:T99" si="19">IFERROR(STDEV(E68:P68)," ")</f>
        <v xml:space="preserve"> </v>
      </c>
      <c r="U68" s="7" t="str">
        <f t="shared" ref="U68:U99" si="20">IFERROR(T68/S68*100," ")</f>
        <v xml:space="preserve"> </v>
      </c>
      <c r="V68" s="8" t="str">
        <f t="shared" ref="V68:V99" si="21">IFERROR(IF(U68&lt;33,"Да","Нет")," ")</f>
        <v>Нет</v>
      </c>
      <c r="W68" s="7" t="str">
        <f t="shared" ref="W68:W99" si="22">IFERROR(S68*D68," ")</f>
        <v xml:space="preserve"> </v>
      </c>
      <c r="X68" s="9">
        <f t="shared" ref="X68:X99" si="23">Q68*D68</f>
        <v>0</v>
      </c>
    </row>
    <row r="69" spans="2:24" x14ac:dyDescent="0.25">
      <c r="B69" s="4">
        <f>Расчет!B71</f>
        <v>0</v>
      </c>
      <c r="C69" s="4">
        <f>Расчет!C71</f>
        <v>0</v>
      </c>
      <c r="D69" s="4">
        <f>Расчет!D71</f>
        <v>0</v>
      </c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6">
        <f t="shared" si="16"/>
        <v>0</v>
      </c>
      <c r="R69" s="6">
        <f t="shared" si="17"/>
        <v>0</v>
      </c>
      <c r="S69" s="7" t="str">
        <f t="shared" si="18"/>
        <v xml:space="preserve"> </v>
      </c>
      <c r="T69" s="7" t="str">
        <f t="shared" si="19"/>
        <v xml:space="preserve"> </v>
      </c>
      <c r="U69" s="7" t="str">
        <f t="shared" si="20"/>
        <v xml:space="preserve"> </v>
      </c>
      <c r="V69" s="8" t="str">
        <f t="shared" si="21"/>
        <v>Нет</v>
      </c>
      <c r="W69" s="7" t="str">
        <f t="shared" si="22"/>
        <v xml:space="preserve"> </v>
      </c>
      <c r="X69" s="9">
        <f t="shared" si="23"/>
        <v>0</v>
      </c>
    </row>
    <row r="70" spans="2:24" x14ac:dyDescent="0.25">
      <c r="B70" s="4">
        <f>Расчет!B72</f>
        <v>0</v>
      </c>
      <c r="C70" s="4">
        <f>Расчет!C72</f>
        <v>0</v>
      </c>
      <c r="D70" s="4">
        <f>Расчет!D72</f>
        <v>0</v>
      </c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6">
        <f t="shared" si="16"/>
        <v>0</v>
      </c>
      <c r="R70" s="6">
        <f t="shared" si="17"/>
        <v>0</v>
      </c>
      <c r="S70" s="7" t="str">
        <f t="shared" si="18"/>
        <v xml:space="preserve"> </v>
      </c>
      <c r="T70" s="7" t="str">
        <f t="shared" si="19"/>
        <v xml:space="preserve"> </v>
      </c>
      <c r="U70" s="7" t="str">
        <f t="shared" si="20"/>
        <v xml:space="preserve"> </v>
      </c>
      <c r="V70" s="8" t="str">
        <f t="shared" si="21"/>
        <v>Нет</v>
      </c>
      <c r="W70" s="7" t="str">
        <f t="shared" si="22"/>
        <v xml:space="preserve"> </v>
      </c>
      <c r="X70" s="9">
        <f t="shared" si="23"/>
        <v>0</v>
      </c>
    </row>
    <row r="71" spans="2:24" x14ac:dyDescent="0.25">
      <c r="B71" s="4">
        <f>Расчет!B73</f>
        <v>0</v>
      </c>
      <c r="C71" s="4">
        <f>Расчет!C73</f>
        <v>0</v>
      </c>
      <c r="D71" s="4">
        <f>Расчет!D73</f>
        <v>0</v>
      </c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6">
        <f t="shared" si="16"/>
        <v>0</v>
      </c>
      <c r="R71" s="6">
        <f t="shared" si="17"/>
        <v>0</v>
      </c>
      <c r="S71" s="7" t="str">
        <f t="shared" si="18"/>
        <v xml:space="preserve"> </v>
      </c>
      <c r="T71" s="7" t="str">
        <f t="shared" si="19"/>
        <v xml:space="preserve"> </v>
      </c>
      <c r="U71" s="7" t="str">
        <f t="shared" si="20"/>
        <v xml:space="preserve"> </v>
      </c>
      <c r="V71" s="8" t="str">
        <f t="shared" si="21"/>
        <v>Нет</v>
      </c>
      <c r="W71" s="7" t="str">
        <f t="shared" si="22"/>
        <v xml:space="preserve"> </v>
      </c>
      <c r="X71" s="9">
        <f t="shared" si="23"/>
        <v>0</v>
      </c>
    </row>
    <row r="72" spans="2:24" x14ac:dyDescent="0.25">
      <c r="B72" s="4">
        <f>Расчет!B74</f>
        <v>0</v>
      </c>
      <c r="C72" s="4">
        <f>Расчет!C74</f>
        <v>0</v>
      </c>
      <c r="D72" s="4">
        <f>Расчет!D74</f>
        <v>0</v>
      </c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6">
        <f t="shared" si="16"/>
        <v>0</v>
      </c>
      <c r="R72" s="6">
        <f t="shared" si="17"/>
        <v>0</v>
      </c>
      <c r="S72" s="7" t="str">
        <f t="shared" si="18"/>
        <v xml:space="preserve"> </v>
      </c>
      <c r="T72" s="7" t="str">
        <f t="shared" si="19"/>
        <v xml:space="preserve"> </v>
      </c>
      <c r="U72" s="7" t="str">
        <f t="shared" si="20"/>
        <v xml:space="preserve"> </v>
      </c>
      <c r="V72" s="8" t="str">
        <f t="shared" si="21"/>
        <v>Нет</v>
      </c>
      <c r="W72" s="7" t="str">
        <f t="shared" si="22"/>
        <v xml:space="preserve"> </v>
      </c>
      <c r="X72" s="9">
        <f t="shared" si="23"/>
        <v>0</v>
      </c>
    </row>
    <row r="73" spans="2:24" x14ac:dyDescent="0.25">
      <c r="B73" s="4">
        <f>Расчет!B75</f>
        <v>0</v>
      </c>
      <c r="C73" s="4">
        <f>Расчет!C75</f>
        <v>0</v>
      </c>
      <c r="D73" s="4">
        <f>Расчет!D75</f>
        <v>0</v>
      </c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6">
        <f t="shared" si="16"/>
        <v>0</v>
      </c>
      <c r="R73" s="6">
        <f t="shared" si="17"/>
        <v>0</v>
      </c>
      <c r="S73" s="7" t="str">
        <f t="shared" si="18"/>
        <v xml:space="preserve"> </v>
      </c>
      <c r="T73" s="7" t="str">
        <f t="shared" si="19"/>
        <v xml:space="preserve"> </v>
      </c>
      <c r="U73" s="7" t="str">
        <f t="shared" si="20"/>
        <v xml:space="preserve"> </v>
      </c>
      <c r="V73" s="8" t="str">
        <f t="shared" si="21"/>
        <v>Нет</v>
      </c>
      <c r="W73" s="7" t="str">
        <f t="shared" si="22"/>
        <v xml:space="preserve"> </v>
      </c>
      <c r="X73" s="9">
        <f t="shared" si="23"/>
        <v>0</v>
      </c>
    </row>
    <row r="74" spans="2:24" x14ac:dyDescent="0.25">
      <c r="B74" s="4">
        <f>Расчет!B76</f>
        <v>0</v>
      </c>
      <c r="C74" s="4">
        <f>Расчет!C76</f>
        <v>0</v>
      </c>
      <c r="D74" s="4">
        <f>Расчет!D76</f>
        <v>0</v>
      </c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6">
        <f t="shared" si="16"/>
        <v>0</v>
      </c>
      <c r="R74" s="6">
        <f t="shared" si="17"/>
        <v>0</v>
      </c>
      <c r="S74" s="7" t="str">
        <f t="shared" si="18"/>
        <v xml:space="preserve"> </v>
      </c>
      <c r="T74" s="7" t="str">
        <f t="shared" si="19"/>
        <v xml:space="preserve"> </v>
      </c>
      <c r="U74" s="7" t="str">
        <f t="shared" si="20"/>
        <v xml:space="preserve"> </v>
      </c>
      <c r="V74" s="8" t="str">
        <f t="shared" si="21"/>
        <v>Нет</v>
      </c>
      <c r="W74" s="7" t="str">
        <f t="shared" si="22"/>
        <v xml:space="preserve"> </v>
      </c>
      <c r="X74" s="9">
        <f t="shared" si="23"/>
        <v>0</v>
      </c>
    </row>
    <row r="75" spans="2:24" x14ac:dyDescent="0.25">
      <c r="B75" s="4">
        <f>Расчет!B77</f>
        <v>0</v>
      </c>
      <c r="C75" s="4">
        <f>Расчет!C77</f>
        <v>0</v>
      </c>
      <c r="D75" s="4">
        <f>Расчет!D77</f>
        <v>0</v>
      </c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6">
        <f t="shared" si="16"/>
        <v>0</v>
      </c>
      <c r="R75" s="6">
        <f t="shared" si="17"/>
        <v>0</v>
      </c>
      <c r="S75" s="7" t="str">
        <f t="shared" si="18"/>
        <v xml:space="preserve"> </v>
      </c>
      <c r="T75" s="7" t="str">
        <f t="shared" si="19"/>
        <v xml:space="preserve"> </v>
      </c>
      <c r="U75" s="7" t="str">
        <f t="shared" si="20"/>
        <v xml:space="preserve"> </v>
      </c>
      <c r="V75" s="8" t="str">
        <f t="shared" si="21"/>
        <v>Нет</v>
      </c>
      <c r="W75" s="7" t="str">
        <f t="shared" si="22"/>
        <v xml:space="preserve"> </v>
      </c>
      <c r="X75" s="9">
        <f t="shared" si="23"/>
        <v>0</v>
      </c>
    </row>
    <row r="76" spans="2:24" x14ac:dyDescent="0.25">
      <c r="B76" s="4">
        <f>Расчет!B78</f>
        <v>0</v>
      </c>
      <c r="C76" s="4">
        <f>Расчет!C78</f>
        <v>0</v>
      </c>
      <c r="D76" s="4">
        <f>Расчет!D78</f>
        <v>0</v>
      </c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6">
        <f t="shared" si="16"/>
        <v>0</v>
      </c>
      <c r="R76" s="6">
        <f t="shared" si="17"/>
        <v>0</v>
      </c>
      <c r="S76" s="7" t="str">
        <f t="shared" si="18"/>
        <v xml:space="preserve"> </v>
      </c>
      <c r="T76" s="7" t="str">
        <f t="shared" si="19"/>
        <v xml:space="preserve"> </v>
      </c>
      <c r="U76" s="7" t="str">
        <f t="shared" si="20"/>
        <v xml:space="preserve"> </v>
      </c>
      <c r="V76" s="8" t="str">
        <f t="shared" si="21"/>
        <v>Нет</v>
      </c>
      <c r="W76" s="7" t="str">
        <f t="shared" si="22"/>
        <v xml:space="preserve"> </v>
      </c>
      <c r="X76" s="9">
        <f t="shared" si="23"/>
        <v>0</v>
      </c>
    </row>
    <row r="77" spans="2:24" x14ac:dyDescent="0.25">
      <c r="B77" s="4">
        <f>Расчет!B79</f>
        <v>0</v>
      </c>
      <c r="C77" s="4">
        <f>Расчет!C79</f>
        <v>0</v>
      </c>
      <c r="D77" s="4">
        <f>Расчет!D79</f>
        <v>0</v>
      </c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6">
        <f t="shared" si="16"/>
        <v>0</v>
      </c>
      <c r="R77" s="6">
        <f t="shared" si="17"/>
        <v>0</v>
      </c>
      <c r="S77" s="7" t="str">
        <f t="shared" si="18"/>
        <v xml:space="preserve"> </v>
      </c>
      <c r="T77" s="7" t="str">
        <f t="shared" si="19"/>
        <v xml:space="preserve"> </v>
      </c>
      <c r="U77" s="7" t="str">
        <f t="shared" si="20"/>
        <v xml:space="preserve"> </v>
      </c>
      <c r="V77" s="8" t="str">
        <f t="shared" si="21"/>
        <v>Нет</v>
      </c>
      <c r="W77" s="7" t="str">
        <f t="shared" si="22"/>
        <v xml:space="preserve"> </v>
      </c>
      <c r="X77" s="9">
        <f t="shared" si="23"/>
        <v>0</v>
      </c>
    </row>
    <row r="78" spans="2:24" x14ac:dyDescent="0.25">
      <c r="B78" s="4">
        <f>Расчет!B80</f>
        <v>0</v>
      </c>
      <c r="C78" s="4">
        <f>Расчет!C80</f>
        <v>0</v>
      </c>
      <c r="D78" s="4">
        <f>Расчет!D80</f>
        <v>0</v>
      </c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6">
        <f t="shared" si="16"/>
        <v>0</v>
      </c>
      <c r="R78" s="6">
        <f t="shared" si="17"/>
        <v>0</v>
      </c>
      <c r="S78" s="7" t="str">
        <f t="shared" si="18"/>
        <v xml:space="preserve"> </v>
      </c>
      <c r="T78" s="7" t="str">
        <f t="shared" si="19"/>
        <v xml:space="preserve"> </v>
      </c>
      <c r="U78" s="7" t="str">
        <f t="shared" si="20"/>
        <v xml:space="preserve"> </v>
      </c>
      <c r="V78" s="8" t="str">
        <f t="shared" si="21"/>
        <v>Нет</v>
      </c>
      <c r="W78" s="7" t="str">
        <f t="shared" si="22"/>
        <v xml:space="preserve"> </v>
      </c>
      <c r="X78" s="9">
        <f t="shared" si="23"/>
        <v>0</v>
      </c>
    </row>
    <row r="79" spans="2:24" x14ac:dyDescent="0.25">
      <c r="B79" s="4">
        <f>Расчет!B81</f>
        <v>0</v>
      </c>
      <c r="C79" s="4">
        <f>Расчет!C81</f>
        <v>0</v>
      </c>
      <c r="D79" s="4">
        <f>Расчет!D81</f>
        <v>0</v>
      </c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6">
        <f t="shared" si="16"/>
        <v>0</v>
      </c>
      <c r="R79" s="6">
        <f t="shared" si="17"/>
        <v>0</v>
      </c>
      <c r="S79" s="7" t="str">
        <f t="shared" si="18"/>
        <v xml:space="preserve"> </v>
      </c>
      <c r="T79" s="7" t="str">
        <f t="shared" si="19"/>
        <v xml:space="preserve"> </v>
      </c>
      <c r="U79" s="7" t="str">
        <f t="shared" si="20"/>
        <v xml:space="preserve"> </v>
      </c>
      <c r="V79" s="8" t="str">
        <f t="shared" si="21"/>
        <v>Нет</v>
      </c>
      <c r="W79" s="7" t="str">
        <f t="shared" si="22"/>
        <v xml:space="preserve"> </v>
      </c>
      <c r="X79" s="9">
        <f t="shared" si="23"/>
        <v>0</v>
      </c>
    </row>
    <row r="80" spans="2:24" x14ac:dyDescent="0.25">
      <c r="B80" s="4">
        <f>Расчет!B82</f>
        <v>0</v>
      </c>
      <c r="C80" s="4">
        <f>Расчет!C82</f>
        <v>0</v>
      </c>
      <c r="D80" s="4">
        <f>Расчет!D82</f>
        <v>0</v>
      </c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6">
        <f t="shared" si="16"/>
        <v>0</v>
      </c>
      <c r="R80" s="6">
        <f t="shared" si="17"/>
        <v>0</v>
      </c>
      <c r="S80" s="7" t="str">
        <f t="shared" si="18"/>
        <v xml:space="preserve"> </v>
      </c>
      <c r="T80" s="7" t="str">
        <f t="shared" si="19"/>
        <v xml:space="preserve"> </v>
      </c>
      <c r="U80" s="7" t="str">
        <f t="shared" si="20"/>
        <v xml:space="preserve"> </v>
      </c>
      <c r="V80" s="8" t="str">
        <f t="shared" si="21"/>
        <v>Нет</v>
      </c>
      <c r="W80" s="7" t="str">
        <f t="shared" si="22"/>
        <v xml:space="preserve"> </v>
      </c>
      <c r="X80" s="9">
        <f t="shared" si="23"/>
        <v>0</v>
      </c>
    </row>
    <row r="81" spans="2:24" x14ac:dyDescent="0.25">
      <c r="B81" s="4">
        <f>Расчет!B83</f>
        <v>0</v>
      </c>
      <c r="C81" s="4">
        <f>Расчет!C83</f>
        <v>0</v>
      </c>
      <c r="D81" s="4">
        <f>Расчет!D83</f>
        <v>0</v>
      </c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6">
        <f t="shared" si="16"/>
        <v>0</v>
      </c>
      <c r="R81" s="6">
        <f t="shared" si="17"/>
        <v>0</v>
      </c>
      <c r="S81" s="7" t="str">
        <f t="shared" si="18"/>
        <v xml:space="preserve"> </v>
      </c>
      <c r="T81" s="7" t="str">
        <f t="shared" si="19"/>
        <v xml:space="preserve"> </v>
      </c>
      <c r="U81" s="7" t="str">
        <f t="shared" si="20"/>
        <v xml:space="preserve"> </v>
      </c>
      <c r="V81" s="8" t="str">
        <f t="shared" si="21"/>
        <v>Нет</v>
      </c>
      <c r="W81" s="7" t="str">
        <f t="shared" si="22"/>
        <v xml:space="preserve"> </v>
      </c>
      <c r="X81" s="9">
        <f t="shared" si="23"/>
        <v>0</v>
      </c>
    </row>
    <row r="82" spans="2:24" x14ac:dyDescent="0.25">
      <c r="B82" s="4">
        <f>Расчет!B84</f>
        <v>0</v>
      </c>
      <c r="C82" s="4">
        <f>Расчет!C84</f>
        <v>0</v>
      </c>
      <c r="D82" s="4">
        <f>Расчет!D84</f>
        <v>0</v>
      </c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6">
        <f t="shared" si="16"/>
        <v>0</v>
      </c>
      <c r="R82" s="6">
        <f t="shared" si="17"/>
        <v>0</v>
      </c>
      <c r="S82" s="7" t="str">
        <f t="shared" si="18"/>
        <v xml:space="preserve"> </v>
      </c>
      <c r="T82" s="7" t="str">
        <f t="shared" si="19"/>
        <v xml:space="preserve"> </v>
      </c>
      <c r="U82" s="7" t="str">
        <f t="shared" si="20"/>
        <v xml:space="preserve"> </v>
      </c>
      <c r="V82" s="8" t="str">
        <f t="shared" si="21"/>
        <v>Нет</v>
      </c>
      <c r="W82" s="7" t="str">
        <f t="shared" si="22"/>
        <v xml:space="preserve"> </v>
      </c>
      <c r="X82" s="9">
        <f t="shared" si="23"/>
        <v>0</v>
      </c>
    </row>
    <row r="83" spans="2:24" x14ac:dyDescent="0.25">
      <c r="B83" s="4">
        <f>Расчет!B85</f>
        <v>0</v>
      </c>
      <c r="C83" s="4">
        <f>Расчет!C85</f>
        <v>0</v>
      </c>
      <c r="D83" s="4">
        <f>Расчет!D85</f>
        <v>0</v>
      </c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6">
        <f t="shared" si="16"/>
        <v>0</v>
      </c>
      <c r="R83" s="6">
        <f t="shared" si="17"/>
        <v>0</v>
      </c>
      <c r="S83" s="7" t="str">
        <f t="shared" si="18"/>
        <v xml:space="preserve"> </v>
      </c>
      <c r="T83" s="7" t="str">
        <f t="shared" si="19"/>
        <v xml:space="preserve"> </v>
      </c>
      <c r="U83" s="7" t="str">
        <f t="shared" si="20"/>
        <v xml:space="preserve"> </v>
      </c>
      <c r="V83" s="8" t="str">
        <f t="shared" si="21"/>
        <v>Нет</v>
      </c>
      <c r="W83" s="7" t="str">
        <f t="shared" si="22"/>
        <v xml:space="preserve"> </v>
      </c>
      <c r="X83" s="9">
        <f t="shared" si="23"/>
        <v>0</v>
      </c>
    </row>
    <row r="84" spans="2:24" x14ac:dyDescent="0.25">
      <c r="B84" s="4">
        <f>Расчет!B86</f>
        <v>0</v>
      </c>
      <c r="C84" s="4">
        <f>Расчет!C86</f>
        <v>0</v>
      </c>
      <c r="D84" s="4">
        <f>Расчет!D86</f>
        <v>0</v>
      </c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6">
        <f t="shared" si="16"/>
        <v>0</v>
      </c>
      <c r="R84" s="6">
        <f t="shared" si="17"/>
        <v>0</v>
      </c>
      <c r="S84" s="7" t="str">
        <f t="shared" si="18"/>
        <v xml:space="preserve"> </v>
      </c>
      <c r="T84" s="7" t="str">
        <f t="shared" si="19"/>
        <v xml:space="preserve"> </v>
      </c>
      <c r="U84" s="7" t="str">
        <f t="shared" si="20"/>
        <v xml:space="preserve"> </v>
      </c>
      <c r="V84" s="8" t="str">
        <f t="shared" si="21"/>
        <v>Нет</v>
      </c>
      <c r="W84" s="7" t="str">
        <f t="shared" si="22"/>
        <v xml:space="preserve"> </v>
      </c>
      <c r="X84" s="9">
        <f t="shared" si="23"/>
        <v>0</v>
      </c>
    </row>
    <row r="85" spans="2:24" x14ac:dyDescent="0.25">
      <c r="B85" s="4">
        <f>Расчет!B87</f>
        <v>0</v>
      </c>
      <c r="C85" s="4">
        <f>Расчет!C87</f>
        <v>0</v>
      </c>
      <c r="D85" s="4">
        <f>Расчет!D87</f>
        <v>0</v>
      </c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6">
        <f t="shared" si="16"/>
        <v>0</v>
      </c>
      <c r="R85" s="6">
        <f t="shared" si="17"/>
        <v>0</v>
      </c>
      <c r="S85" s="7" t="str">
        <f t="shared" si="18"/>
        <v xml:space="preserve"> </v>
      </c>
      <c r="T85" s="7" t="str">
        <f t="shared" si="19"/>
        <v xml:space="preserve"> </v>
      </c>
      <c r="U85" s="7" t="str">
        <f t="shared" si="20"/>
        <v xml:space="preserve"> </v>
      </c>
      <c r="V85" s="8" t="str">
        <f t="shared" si="21"/>
        <v>Нет</v>
      </c>
      <c r="W85" s="7" t="str">
        <f t="shared" si="22"/>
        <v xml:space="preserve"> </v>
      </c>
      <c r="X85" s="9">
        <f t="shared" si="23"/>
        <v>0</v>
      </c>
    </row>
    <row r="86" spans="2:24" x14ac:dyDescent="0.25">
      <c r="B86" s="4">
        <f>Расчет!B88</f>
        <v>0</v>
      </c>
      <c r="C86" s="4">
        <f>Расчет!C88</f>
        <v>0</v>
      </c>
      <c r="D86" s="4">
        <f>Расчет!D88</f>
        <v>0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6">
        <f t="shared" si="16"/>
        <v>0</v>
      </c>
      <c r="R86" s="6">
        <f t="shared" si="17"/>
        <v>0</v>
      </c>
      <c r="S86" s="7" t="str">
        <f t="shared" si="18"/>
        <v xml:space="preserve"> </v>
      </c>
      <c r="T86" s="7" t="str">
        <f t="shared" si="19"/>
        <v xml:space="preserve"> </v>
      </c>
      <c r="U86" s="7" t="str">
        <f t="shared" si="20"/>
        <v xml:space="preserve"> </v>
      </c>
      <c r="V86" s="8" t="str">
        <f t="shared" si="21"/>
        <v>Нет</v>
      </c>
      <c r="W86" s="7" t="str">
        <f t="shared" si="22"/>
        <v xml:space="preserve"> </v>
      </c>
      <c r="X86" s="9">
        <f t="shared" si="23"/>
        <v>0</v>
      </c>
    </row>
    <row r="87" spans="2:24" x14ac:dyDescent="0.25">
      <c r="B87" s="4">
        <f>Расчет!B89</f>
        <v>0</v>
      </c>
      <c r="C87" s="4">
        <f>Расчет!C89</f>
        <v>0</v>
      </c>
      <c r="D87" s="4">
        <f>Расчет!D89</f>
        <v>0</v>
      </c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6">
        <f t="shared" si="16"/>
        <v>0</v>
      </c>
      <c r="R87" s="6">
        <f t="shared" si="17"/>
        <v>0</v>
      </c>
      <c r="S87" s="7" t="str">
        <f t="shared" si="18"/>
        <v xml:space="preserve"> </v>
      </c>
      <c r="T87" s="7" t="str">
        <f t="shared" si="19"/>
        <v xml:space="preserve"> </v>
      </c>
      <c r="U87" s="7" t="str">
        <f t="shared" si="20"/>
        <v xml:space="preserve"> </v>
      </c>
      <c r="V87" s="8" t="str">
        <f t="shared" si="21"/>
        <v>Нет</v>
      </c>
      <c r="W87" s="7" t="str">
        <f t="shared" si="22"/>
        <v xml:space="preserve"> </v>
      </c>
      <c r="X87" s="9">
        <f t="shared" si="23"/>
        <v>0</v>
      </c>
    </row>
    <row r="88" spans="2:24" x14ac:dyDescent="0.25">
      <c r="B88" s="4">
        <f>Расчет!B90</f>
        <v>0</v>
      </c>
      <c r="C88" s="4">
        <f>Расчет!C90</f>
        <v>0</v>
      </c>
      <c r="D88" s="4">
        <f>Расчет!D90</f>
        <v>0</v>
      </c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6">
        <f t="shared" si="16"/>
        <v>0</v>
      </c>
      <c r="R88" s="6">
        <f t="shared" si="17"/>
        <v>0</v>
      </c>
      <c r="S88" s="7" t="str">
        <f t="shared" si="18"/>
        <v xml:space="preserve"> </v>
      </c>
      <c r="T88" s="7" t="str">
        <f t="shared" si="19"/>
        <v xml:space="preserve"> </v>
      </c>
      <c r="U88" s="7" t="str">
        <f t="shared" si="20"/>
        <v xml:space="preserve"> </v>
      </c>
      <c r="V88" s="8" t="str">
        <f t="shared" si="21"/>
        <v>Нет</v>
      </c>
      <c r="W88" s="7" t="str">
        <f t="shared" si="22"/>
        <v xml:space="preserve"> </v>
      </c>
      <c r="X88" s="9">
        <f t="shared" si="23"/>
        <v>0</v>
      </c>
    </row>
    <row r="89" spans="2:24" x14ac:dyDescent="0.25">
      <c r="B89" s="4">
        <f>Расчет!B91</f>
        <v>0</v>
      </c>
      <c r="C89" s="4">
        <f>Расчет!C91</f>
        <v>0</v>
      </c>
      <c r="D89" s="4">
        <f>Расчет!D91</f>
        <v>0</v>
      </c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6">
        <f t="shared" si="16"/>
        <v>0</v>
      </c>
      <c r="R89" s="6">
        <f t="shared" si="17"/>
        <v>0</v>
      </c>
      <c r="S89" s="7" t="str">
        <f t="shared" si="18"/>
        <v xml:space="preserve"> </v>
      </c>
      <c r="T89" s="7" t="str">
        <f t="shared" si="19"/>
        <v xml:space="preserve"> </v>
      </c>
      <c r="U89" s="7" t="str">
        <f t="shared" si="20"/>
        <v xml:space="preserve"> </v>
      </c>
      <c r="V89" s="8" t="str">
        <f t="shared" si="21"/>
        <v>Нет</v>
      </c>
      <c r="W89" s="7" t="str">
        <f t="shared" si="22"/>
        <v xml:space="preserve"> </v>
      </c>
      <c r="X89" s="9">
        <f t="shared" si="23"/>
        <v>0</v>
      </c>
    </row>
    <row r="90" spans="2:24" x14ac:dyDescent="0.25">
      <c r="B90" s="4">
        <f>Расчет!B92</f>
        <v>0</v>
      </c>
      <c r="C90" s="4">
        <f>Расчет!C92</f>
        <v>0</v>
      </c>
      <c r="D90" s="4">
        <f>Расчет!D92</f>
        <v>0</v>
      </c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6">
        <f t="shared" si="16"/>
        <v>0</v>
      </c>
      <c r="R90" s="6">
        <f t="shared" si="17"/>
        <v>0</v>
      </c>
      <c r="S90" s="7" t="str">
        <f t="shared" si="18"/>
        <v xml:space="preserve"> </v>
      </c>
      <c r="T90" s="7" t="str">
        <f t="shared" si="19"/>
        <v xml:space="preserve"> </v>
      </c>
      <c r="U90" s="7" t="str">
        <f t="shared" si="20"/>
        <v xml:space="preserve"> </v>
      </c>
      <c r="V90" s="8" t="str">
        <f t="shared" si="21"/>
        <v>Нет</v>
      </c>
      <c r="W90" s="7" t="str">
        <f t="shared" si="22"/>
        <v xml:space="preserve"> </v>
      </c>
      <c r="X90" s="9">
        <f t="shared" si="23"/>
        <v>0</v>
      </c>
    </row>
    <row r="91" spans="2:24" x14ac:dyDescent="0.25">
      <c r="B91" s="4">
        <f>Расчет!B93</f>
        <v>0</v>
      </c>
      <c r="C91" s="4">
        <f>Расчет!C93</f>
        <v>0</v>
      </c>
      <c r="D91" s="4">
        <f>Расчет!D93</f>
        <v>0</v>
      </c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6">
        <f t="shared" si="16"/>
        <v>0</v>
      </c>
      <c r="R91" s="6">
        <f t="shared" si="17"/>
        <v>0</v>
      </c>
      <c r="S91" s="7" t="str">
        <f t="shared" si="18"/>
        <v xml:space="preserve"> </v>
      </c>
      <c r="T91" s="7" t="str">
        <f t="shared" si="19"/>
        <v xml:space="preserve"> </v>
      </c>
      <c r="U91" s="7" t="str">
        <f t="shared" si="20"/>
        <v xml:space="preserve"> </v>
      </c>
      <c r="V91" s="8" t="str">
        <f t="shared" si="21"/>
        <v>Нет</v>
      </c>
      <c r="W91" s="7" t="str">
        <f t="shared" si="22"/>
        <v xml:space="preserve"> </v>
      </c>
      <c r="X91" s="9">
        <f t="shared" si="23"/>
        <v>0</v>
      </c>
    </row>
    <row r="92" spans="2:24" x14ac:dyDescent="0.25">
      <c r="B92" s="4">
        <f>Расчет!B94</f>
        <v>0</v>
      </c>
      <c r="C92" s="4">
        <f>Расчет!C94</f>
        <v>0</v>
      </c>
      <c r="D92" s="4">
        <f>Расчет!D94</f>
        <v>0</v>
      </c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6">
        <f t="shared" si="16"/>
        <v>0</v>
      </c>
      <c r="R92" s="6">
        <f t="shared" si="17"/>
        <v>0</v>
      </c>
      <c r="S92" s="7" t="str">
        <f t="shared" si="18"/>
        <v xml:space="preserve"> </v>
      </c>
      <c r="T92" s="7" t="str">
        <f t="shared" si="19"/>
        <v xml:space="preserve"> </v>
      </c>
      <c r="U92" s="7" t="str">
        <f t="shared" si="20"/>
        <v xml:space="preserve"> </v>
      </c>
      <c r="V92" s="8" t="str">
        <f t="shared" si="21"/>
        <v>Нет</v>
      </c>
      <c r="W92" s="7" t="str">
        <f t="shared" si="22"/>
        <v xml:space="preserve"> </v>
      </c>
      <c r="X92" s="9">
        <f t="shared" si="23"/>
        <v>0</v>
      </c>
    </row>
    <row r="93" spans="2:24" x14ac:dyDescent="0.25">
      <c r="B93" s="4">
        <f>Расчет!B95</f>
        <v>0</v>
      </c>
      <c r="C93" s="4">
        <f>Расчет!C95</f>
        <v>0</v>
      </c>
      <c r="D93" s="4">
        <f>Расчет!D95</f>
        <v>0</v>
      </c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6">
        <f t="shared" si="16"/>
        <v>0</v>
      </c>
      <c r="R93" s="6">
        <f t="shared" si="17"/>
        <v>0</v>
      </c>
      <c r="S93" s="7" t="str">
        <f t="shared" si="18"/>
        <v xml:space="preserve"> </v>
      </c>
      <c r="T93" s="7" t="str">
        <f t="shared" si="19"/>
        <v xml:space="preserve"> </v>
      </c>
      <c r="U93" s="7" t="str">
        <f t="shared" si="20"/>
        <v xml:space="preserve"> </v>
      </c>
      <c r="V93" s="8" t="str">
        <f t="shared" si="21"/>
        <v>Нет</v>
      </c>
      <c r="W93" s="7" t="str">
        <f t="shared" si="22"/>
        <v xml:space="preserve"> </v>
      </c>
      <c r="X93" s="9">
        <f t="shared" si="23"/>
        <v>0</v>
      </c>
    </row>
    <row r="94" spans="2:24" x14ac:dyDescent="0.25">
      <c r="B94" s="4">
        <f>Расчет!B96</f>
        <v>0</v>
      </c>
      <c r="C94" s="4">
        <f>Расчет!C96</f>
        <v>0</v>
      </c>
      <c r="D94" s="4">
        <f>Расчет!D96</f>
        <v>0</v>
      </c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6">
        <f t="shared" si="16"/>
        <v>0</v>
      </c>
      <c r="R94" s="6">
        <f t="shared" si="17"/>
        <v>0</v>
      </c>
      <c r="S94" s="7" t="str">
        <f t="shared" si="18"/>
        <v xml:space="preserve"> </v>
      </c>
      <c r="T94" s="7" t="str">
        <f t="shared" si="19"/>
        <v xml:space="preserve"> </v>
      </c>
      <c r="U94" s="7" t="str">
        <f t="shared" si="20"/>
        <v xml:space="preserve"> </v>
      </c>
      <c r="V94" s="8" t="str">
        <f t="shared" si="21"/>
        <v>Нет</v>
      </c>
      <c r="W94" s="7" t="str">
        <f t="shared" si="22"/>
        <v xml:space="preserve"> </v>
      </c>
      <c r="X94" s="9">
        <f t="shared" si="23"/>
        <v>0</v>
      </c>
    </row>
    <row r="95" spans="2:24" x14ac:dyDescent="0.25">
      <c r="B95" s="4">
        <f>Расчет!B97</f>
        <v>0</v>
      </c>
      <c r="C95" s="4">
        <f>Расчет!C97</f>
        <v>0</v>
      </c>
      <c r="D95" s="4">
        <f>Расчет!D97</f>
        <v>0</v>
      </c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6">
        <f t="shared" si="16"/>
        <v>0</v>
      </c>
      <c r="R95" s="6">
        <f t="shared" si="17"/>
        <v>0</v>
      </c>
      <c r="S95" s="7" t="str">
        <f t="shared" si="18"/>
        <v xml:space="preserve"> </v>
      </c>
      <c r="T95" s="7" t="str">
        <f t="shared" si="19"/>
        <v xml:space="preserve"> </v>
      </c>
      <c r="U95" s="7" t="str">
        <f t="shared" si="20"/>
        <v xml:space="preserve"> </v>
      </c>
      <c r="V95" s="8" t="str">
        <f t="shared" si="21"/>
        <v>Нет</v>
      </c>
      <c r="W95" s="7" t="str">
        <f t="shared" si="22"/>
        <v xml:space="preserve"> </v>
      </c>
      <c r="X95" s="9">
        <f t="shared" si="23"/>
        <v>0</v>
      </c>
    </row>
    <row r="96" spans="2:24" x14ac:dyDescent="0.25">
      <c r="B96" s="4">
        <f>Расчет!B98</f>
        <v>0</v>
      </c>
      <c r="C96" s="4">
        <f>Расчет!C98</f>
        <v>0</v>
      </c>
      <c r="D96" s="4">
        <f>Расчет!D98</f>
        <v>0</v>
      </c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6">
        <f t="shared" si="16"/>
        <v>0</v>
      </c>
      <c r="R96" s="6">
        <f t="shared" si="17"/>
        <v>0</v>
      </c>
      <c r="S96" s="7" t="str">
        <f t="shared" si="18"/>
        <v xml:space="preserve"> </v>
      </c>
      <c r="T96" s="7" t="str">
        <f t="shared" si="19"/>
        <v xml:space="preserve"> </v>
      </c>
      <c r="U96" s="7" t="str">
        <f t="shared" si="20"/>
        <v xml:space="preserve"> </v>
      </c>
      <c r="V96" s="8" t="str">
        <f t="shared" si="21"/>
        <v>Нет</v>
      </c>
      <c r="W96" s="7" t="str">
        <f t="shared" si="22"/>
        <v xml:space="preserve"> </v>
      </c>
      <c r="X96" s="9">
        <f t="shared" si="23"/>
        <v>0</v>
      </c>
    </row>
    <row r="97" spans="2:24" x14ac:dyDescent="0.25">
      <c r="B97" s="4">
        <f>Расчет!B99</f>
        <v>0</v>
      </c>
      <c r="C97" s="4">
        <f>Расчет!C99</f>
        <v>0</v>
      </c>
      <c r="D97" s="4">
        <f>Расчет!D99</f>
        <v>0</v>
      </c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6">
        <f t="shared" si="16"/>
        <v>0</v>
      </c>
      <c r="R97" s="6">
        <f t="shared" si="17"/>
        <v>0</v>
      </c>
      <c r="S97" s="7" t="str">
        <f t="shared" si="18"/>
        <v xml:space="preserve"> </v>
      </c>
      <c r="T97" s="7" t="str">
        <f t="shared" si="19"/>
        <v xml:space="preserve"> </v>
      </c>
      <c r="U97" s="7" t="str">
        <f t="shared" si="20"/>
        <v xml:space="preserve"> </v>
      </c>
      <c r="V97" s="8" t="str">
        <f t="shared" si="21"/>
        <v>Нет</v>
      </c>
      <c r="W97" s="7" t="str">
        <f t="shared" si="22"/>
        <v xml:space="preserve"> </v>
      </c>
      <c r="X97" s="9">
        <f t="shared" si="23"/>
        <v>0</v>
      </c>
    </row>
    <row r="98" spans="2:24" x14ac:dyDescent="0.25">
      <c r="B98" s="4">
        <f>Расчет!B100</f>
        <v>0</v>
      </c>
      <c r="C98" s="4">
        <f>Расчет!C100</f>
        <v>0</v>
      </c>
      <c r="D98" s="4">
        <f>Расчет!D100</f>
        <v>0</v>
      </c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6">
        <f t="shared" si="16"/>
        <v>0</v>
      </c>
      <c r="R98" s="6">
        <f t="shared" si="17"/>
        <v>0</v>
      </c>
      <c r="S98" s="7" t="str">
        <f t="shared" si="18"/>
        <v xml:space="preserve"> </v>
      </c>
      <c r="T98" s="7" t="str">
        <f t="shared" si="19"/>
        <v xml:space="preserve"> </v>
      </c>
      <c r="U98" s="7" t="str">
        <f t="shared" si="20"/>
        <v xml:space="preserve"> </v>
      </c>
      <c r="V98" s="8" t="str">
        <f t="shared" si="21"/>
        <v>Нет</v>
      </c>
      <c r="W98" s="7" t="str">
        <f t="shared" si="22"/>
        <v xml:space="preserve"> </v>
      </c>
      <c r="X98" s="9">
        <f t="shared" si="23"/>
        <v>0</v>
      </c>
    </row>
    <row r="99" spans="2:24" x14ac:dyDescent="0.25">
      <c r="B99" s="4">
        <f>Расчет!B101</f>
        <v>0</v>
      </c>
      <c r="C99" s="4">
        <f>Расчет!C101</f>
        <v>0</v>
      </c>
      <c r="D99" s="4">
        <f>Расчет!D101</f>
        <v>0</v>
      </c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6">
        <f t="shared" si="16"/>
        <v>0</v>
      </c>
      <c r="R99" s="6">
        <f t="shared" si="17"/>
        <v>0</v>
      </c>
      <c r="S99" s="7" t="str">
        <f t="shared" si="18"/>
        <v xml:space="preserve"> </v>
      </c>
      <c r="T99" s="7" t="str">
        <f t="shared" si="19"/>
        <v xml:space="preserve"> </v>
      </c>
      <c r="U99" s="7" t="str">
        <f t="shared" si="20"/>
        <v xml:space="preserve"> </v>
      </c>
      <c r="V99" s="8" t="str">
        <f t="shared" si="21"/>
        <v>Нет</v>
      </c>
      <c r="W99" s="7" t="str">
        <f t="shared" si="22"/>
        <v xml:space="preserve"> </v>
      </c>
      <c r="X99" s="9">
        <f t="shared" si="23"/>
        <v>0</v>
      </c>
    </row>
    <row r="100" spans="2:24" x14ac:dyDescent="0.25">
      <c r="B100" s="4">
        <f>Расчет!B102</f>
        <v>0</v>
      </c>
      <c r="C100" s="4">
        <f>Расчет!C102</f>
        <v>0</v>
      </c>
      <c r="D100" s="4">
        <f>Расчет!D102</f>
        <v>0</v>
      </c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6">
        <f t="shared" ref="Q100:Q106" si="24">MIN(E100:P100)</f>
        <v>0</v>
      </c>
      <c r="R100" s="6">
        <f t="shared" ref="R100:R106" si="25">Q100*1.25</f>
        <v>0</v>
      </c>
      <c r="S100" s="7" t="str">
        <f t="shared" ref="S100:S106" si="26">IFERROR(ROUND(AVERAGE(E100:P100),2)," ")</f>
        <v xml:space="preserve"> </v>
      </c>
      <c r="T100" s="7" t="str">
        <f t="shared" ref="T100:T106" si="27">IFERROR(STDEV(E100:P100)," ")</f>
        <v xml:space="preserve"> </v>
      </c>
      <c r="U100" s="7" t="str">
        <f t="shared" ref="U100:U106" si="28">IFERROR(T100/S100*100," ")</f>
        <v xml:space="preserve"> </v>
      </c>
      <c r="V100" s="8" t="str">
        <f t="shared" ref="V100:V106" si="29">IFERROR(IF(U100&lt;33,"Да","Нет")," ")</f>
        <v>Нет</v>
      </c>
      <c r="W100" s="7" t="str">
        <f t="shared" ref="W100:W106" si="30">IFERROR(S100*D100," ")</f>
        <v xml:space="preserve"> </v>
      </c>
      <c r="X100" s="9">
        <f t="shared" ref="X100:X106" si="31">Q100*D100</f>
        <v>0</v>
      </c>
    </row>
    <row r="101" spans="2:24" x14ac:dyDescent="0.25">
      <c r="B101" s="4">
        <f>Расчет!B103</f>
        <v>0</v>
      </c>
      <c r="C101" s="4">
        <f>Расчет!C103</f>
        <v>0</v>
      </c>
      <c r="D101" s="4">
        <f>Расчет!D103</f>
        <v>0</v>
      </c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6">
        <f t="shared" si="24"/>
        <v>0</v>
      </c>
      <c r="R101" s="6">
        <f t="shared" si="25"/>
        <v>0</v>
      </c>
      <c r="S101" s="7" t="str">
        <f t="shared" si="26"/>
        <v xml:space="preserve"> </v>
      </c>
      <c r="T101" s="7" t="str">
        <f t="shared" si="27"/>
        <v xml:space="preserve"> </v>
      </c>
      <c r="U101" s="7" t="str">
        <f t="shared" si="28"/>
        <v xml:space="preserve"> </v>
      </c>
      <c r="V101" s="8" t="str">
        <f t="shared" si="29"/>
        <v>Нет</v>
      </c>
      <c r="W101" s="7" t="str">
        <f t="shared" si="30"/>
        <v xml:space="preserve"> </v>
      </c>
      <c r="X101" s="9">
        <f t="shared" si="31"/>
        <v>0</v>
      </c>
    </row>
    <row r="102" spans="2:24" x14ac:dyDescent="0.25">
      <c r="B102" s="4">
        <f>Расчет!B104</f>
        <v>0</v>
      </c>
      <c r="C102" s="4">
        <f>Расчет!C104</f>
        <v>0</v>
      </c>
      <c r="D102" s="4">
        <f>Расчет!D104</f>
        <v>0</v>
      </c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6">
        <f t="shared" si="24"/>
        <v>0</v>
      </c>
      <c r="R102" s="6">
        <f t="shared" si="25"/>
        <v>0</v>
      </c>
      <c r="S102" s="7" t="str">
        <f t="shared" si="26"/>
        <v xml:space="preserve"> </v>
      </c>
      <c r="T102" s="7" t="str">
        <f t="shared" si="27"/>
        <v xml:space="preserve"> </v>
      </c>
      <c r="U102" s="7" t="str">
        <f t="shared" si="28"/>
        <v xml:space="preserve"> </v>
      </c>
      <c r="V102" s="8" t="str">
        <f t="shared" si="29"/>
        <v>Нет</v>
      </c>
      <c r="W102" s="7" t="str">
        <f t="shared" si="30"/>
        <v xml:space="preserve"> </v>
      </c>
      <c r="X102" s="9">
        <f t="shared" si="31"/>
        <v>0</v>
      </c>
    </row>
    <row r="103" spans="2:24" x14ac:dyDescent="0.25">
      <c r="B103" s="4">
        <f>Расчет!B105</f>
        <v>0</v>
      </c>
      <c r="C103" s="4">
        <f>Расчет!C105</f>
        <v>0</v>
      </c>
      <c r="D103" s="4">
        <f>Расчет!D105</f>
        <v>0</v>
      </c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6">
        <f t="shared" si="24"/>
        <v>0</v>
      </c>
      <c r="R103" s="6">
        <f t="shared" si="25"/>
        <v>0</v>
      </c>
      <c r="S103" s="7" t="str">
        <f t="shared" si="26"/>
        <v xml:space="preserve"> </v>
      </c>
      <c r="T103" s="7" t="str">
        <f t="shared" si="27"/>
        <v xml:space="preserve"> </v>
      </c>
      <c r="U103" s="7" t="str">
        <f t="shared" si="28"/>
        <v xml:space="preserve"> </v>
      </c>
      <c r="V103" s="8" t="str">
        <f t="shared" si="29"/>
        <v>Нет</v>
      </c>
      <c r="W103" s="7" t="str">
        <f t="shared" si="30"/>
        <v xml:space="preserve"> </v>
      </c>
      <c r="X103" s="9">
        <f t="shared" si="31"/>
        <v>0</v>
      </c>
    </row>
    <row r="104" spans="2:24" x14ac:dyDescent="0.25">
      <c r="B104" s="4">
        <f>Расчет!B106</f>
        <v>0</v>
      </c>
      <c r="C104" s="4">
        <f>Расчет!C106</f>
        <v>0</v>
      </c>
      <c r="D104" s="4">
        <f>Расчет!D106</f>
        <v>0</v>
      </c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6">
        <f t="shared" si="24"/>
        <v>0</v>
      </c>
      <c r="R104" s="6">
        <f t="shared" si="25"/>
        <v>0</v>
      </c>
      <c r="S104" s="7" t="str">
        <f t="shared" si="26"/>
        <v xml:space="preserve"> </v>
      </c>
      <c r="T104" s="7" t="str">
        <f t="shared" si="27"/>
        <v xml:space="preserve"> </v>
      </c>
      <c r="U104" s="7" t="str">
        <f t="shared" si="28"/>
        <v xml:space="preserve"> </v>
      </c>
      <c r="V104" s="8" t="str">
        <f t="shared" si="29"/>
        <v>Нет</v>
      </c>
      <c r="W104" s="7" t="str">
        <f t="shared" si="30"/>
        <v xml:space="preserve"> </v>
      </c>
      <c r="X104" s="9">
        <f t="shared" si="31"/>
        <v>0</v>
      </c>
    </row>
    <row r="105" spans="2:24" x14ac:dyDescent="0.25">
      <c r="B105" s="4">
        <f>Расчет!B107</f>
        <v>0</v>
      </c>
      <c r="C105" s="4">
        <f>Расчет!C107</f>
        <v>0</v>
      </c>
      <c r="D105" s="4">
        <f>Расчет!D107</f>
        <v>0</v>
      </c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6">
        <f t="shared" si="24"/>
        <v>0</v>
      </c>
      <c r="R105" s="6">
        <f t="shared" si="25"/>
        <v>0</v>
      </c>
      <c r="S105" s="7" t="str">
        <f t="shared" si="26"/>
        <v xml:space="preserve"> </v>
      </c>
      <c r="T105" s="7" t="str">
        <f t="shared" si="27"/>
        <v xml:space="preserve"> </v>
      </c>
      <c r="U105" s="7" t="str">
        <f t="shared" si="28"/>
        <v xml:space="preserve"> </v>
      </c>
      <c r="V105" s="8" t="str">
        <f t="shared" si="29"/>
        <v>Нет</v>
      </c>
      <c r="W105" s="7" t="str">
        <f t="shared" si="30"/>
        <v xml:space="preserve"> </v>
      </c>
      <c r="X105" s="9">
        <f t="shared" si="31"/>
        <v>0</v>
      </c>
    </row>
    <row r="106" spans="2:24" x14ac:dyDescent="0.25">
      <c r="B106" s="4">
        <f>Расчет!B108</f>
        <v>0</v>
      </c>
      <c r="C106" s="4">
        <f>Расчет!C108</f>
        <v>0</v>
      </c>
      <c r="D106" s="4">
        <f>Расчет!D108</f>
        <v>0</v>
      </c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6">
        <f t="shared" si="24"/>
        <v>0</v>
      </c>
      <c r="R106" s="6">
        <f t="shared" si="25"/>
        <v>0</v>
      </c>
      <c r="S106" s="7" t="str">
        <f t="shared" si="26"/>
        <v xml:space="preserve"> </v>
      </c>
      <c r="T106" s="7" t="str">
        <f t="shared" si="27"/>
        <v xml:space="preserve"> </v>
      </c>
      <c r="U106" s="7" t="str">
        <f t="shared" si="28"/>
        <v xml:space="preserve"> </v>
      </c>
      <c r="V106" s="8" t="str">
        <f t="shared" si="29"/>
        <v>Нет</v>
      </c>
      <c r="W106" s="7" t="str">
        <f t="shared" si="30"/>
        <v xml:space="preserve"> </v>
      </c>
      <c r="X106" s="9">
        <f t="shared" si="31"/>
        <v>0</v>
      </c>
    </row>
  </sheetData>
  <mergeCells count="19">
    <mergeCell ref="A1:A2"/>
    <mergeCell ref="B1:B2"/>
    <mergeCell ref="C1:C2"/>
    <mergeCell ref="D1:D2"/>
    <mergeCell ref="Q1:R1"/>
    <mergeCell ref="T1:T2"/>
    <mergeCell ref="U1:U2"/>
    <mergeCell ref="V1:V2"/>
    <mergeCell ref="W1:W2"/>
    <mergeCell ref="X1:X2"/>
    <mergeCell ref="Y8:AC8"/>
    <mergeCell ref="Y9:AC9"/>
    <mergeCell ref="Y10:AC10"/>
    <mergeCell ref="Y11:AC11"/>
    <mergeCell ref="Y3:AD3"/>
    <mergeCell ref="Y4:AC4"/>
    <mergeCell ref="Y5:AC5"/>
    <mergeCell ref="Y6:AC6"/>
    <mergeCell ref="Y7:AC7"/>
  </mergeCells>
  <conditionalFormatting sqref="V4:V106">
    <cfRule type="containsText" dxfId="65" priority="2" operator="containsText" text="Ложь">
      <formula>NOT(ISERROR(SEARCH("Ложь",V4)))</formula>
    </cfRule>
  </conditionalFormatting>
  <conditionalFormatting sqref="U4:U106">
    <cfRule type="cellIs" dxfId="64" priority="3" operator="greaterThan">
      <formula>33</formula>
    </cfRule>
  </conditionalFormatting>
  <conditionalFormatting sqref="V4:V1048576">
    <cfRule type="containsText" dxfId="63" priority="4" operator="containsText" text="Нет">
      <formula>NOT(ISERROR(SEARCH("Нет",V4)))</formula>
    </cfRule>
  </conditionalFormatting>
  <conditionalFormatting sqref="E4:P4">
    <cfRule type="cellIs" dxfId="62" priority="5" operator="greaterThan">
      <formula>$R$4</formula>
    </cfRule>
  </conditionalFormatting>
  <conditionalFormatting sqref="E6:P6">
    <cfRule type="cellIs" dxfId="61" priority="6" operator="greaterThan">
      <formula>$R$6</formula>
    </cfRule>
  </conditionalFormatting>
  <conditionalFormatting sqref="E5:P5">
    <cfRule type="cellIs" dxfId="60" priority="7" operator="greaterThan">
      <formula>$R$5</formula>
    </cfRule>
  </conditionalFormatting>
  <conditionalFormatting sqref="E7:P7">
    <cfRule type="cellIs" dxfId="59" priority="8" operator="greaterThan">
      <formula>$R$7</formula>
    </cfRule>
  </conditionalFormatting>
  <conditionalFormatting sqref="E8:P8">
    <cfRule type="cellIs" dxfId="58" priority="9" operator="greaterThan">
      <formula>$R$8</formula>
    </cfRule>
  </conditionalFormatting>
  <conditionalFormatting sqref="E9:P9">
    <cfRule type="cellIs" dxfId="57" priority="10" operator="greaterThan">
      <formula>$R$9</formula>
    </cfRule>
  </conditionalFormatting>
  <conditionalFormatting sqref="E10:P10">
    <cfRule type="cellIs" dxfId="56" priority="11" operator="greaterThan">
      <formula>$R$10</formula>
    </cfRule>
  </conditionalFormatting>
  <conditionalFormatting sqref="E11:P11">
    <cfRule type="cellIs" dxfId="55" priority="12" operator="greaterThan">
      <formula>$R$11</formula>
    </cfRule>
  </conditionalFormatting>
  <conditionalFormatting sqref="E12:P12">
    <cfRule type="cellIs" dxfId="54" priority="13" operator="greaterThan">
      <formula>$R$12</formula>
    </cfRule>
  </conditionalFormatting>
  <conditionalFormatting sqref="E13:P13">
    <cfRule type="cellIs" dxfId="53" priority="14" operator="greaterThan">
      <formula>$R$13</formula>
    </cfRule>
  </conditionalFormatting>
  <conditionalFormatting sqref="E14:P14">
    <cfRule type="cellIs" dxfId="52" priority="15" operator="greaterThan">
      <formula>$R$14</formula>
    </cfRule>
  </conditionalFormatting>
  <conditionalFormatting sqref="E15:P15">
    <cfRule type="cellIs" dxfId="51" priority="16" operator="greaterThan">
      <formula>$R$15</formula>
    </cfRule>
  </conditionalFormatting>
  <conditionalFormatting sqref="E16:P16">
    <cfRule type="cellIs" dxfId="50" priority="17" operator="greaterThan">
      <formula>$R$16</formula>
    </cfRule>
  </conditionalFormatting>
  <conditionalFormatting sqref="E17:P17">
    <cfRule type="cellIs" dxfId="49" priority="18" operator="greaterThan">
      <formula>$R$17</formula>
    </cfRule>
  </conditionalFormatting>
  <conditionalFormatting sqref="E18:P18">
    <cfRule type="cellIs" dxfId="48" priority="19" operator="greaterThan">
      <formula>$R$18</formula>
    </cfRule>
  </conditionalFormatting>
  <conditionalFormatting sqref="E19:P19">
    <cfRule type="cellIs" dxfId="47" priority="20" operator="greaterThan">
      <formula>$R$19</formula>
    </cfRule>
  </conditionalFormatting>
  <conditionalFormatting sqref="E20:P20">
    <cfRule type="cellIs" dxfId="46" priority="21" operator="greaterThan">
      <formula>$R$20</formula>
    </cfRule>
  </conditionalFormatting>
  <conditionalFormatting sqref="E21:P21">
    <cfRule type="cellIs" dxfId="45" priority="22" operator="greaterThan">
      <formula>$R$21</formula>
    </cfRule>
  </conditionalFormatting>
  <conditionalFormatting sqref="E22:P22">
    <cfRule type="cellIs" dxfId="44" priority="23" operator="greaterThan">
      <formula>$R$22</formula>
    </cfRule>
  </conditionalFormatting>
  <conditionalFormatting sqref="E23:P23">
    <cfRule type="cellIs" dxfId="43" priority="24" operator="greaterThan">
      <formula>$R$23</formula>
    </cfRule>
  </conditionalFormatting>
  <conditionalFormatting sqref="E24:P24">
    <cfRule type="cellIs" dxfId="42" priority="25" operator="greaterThan">
      <formula>$R$24</formula>
    </cfRule>
  </conditionalFormatting>
  <conditionalFormatting sqref="E25:P25">
    <cfRule type="cellIs" dxfId="41" priority="26" operator="greaterThan">
      <formula>$R$25</formula>
    </cfRule>
  </conditionalFormatting>
  <conditionalFormatting sqref="E26:P26">
    <cfRule type="cellIs" dxfId="40" priority="27" operator="greaterThan">
      <formula>$R$26</formula>
    </cfRule>
  </conditionalFormatting>
  <conditionalFormatting sqref="E27:P27">
    <cfRule type="cellIs" dxfId="39" priority="28" operator="greaterThan">
      <formula>$R$27</formula>
    </cfRule>
  </conditionalFormatting>
  <conditionalFormatting sqref="E28:P28">
    <cfRule type="cellIs" dxfId="38" priority="29" operator="greaterThan">
      <formula>$R$28</formula>
    </cfRule>
  </conditionalFormatting>
  <conditionalFormatting sqref="E29:P29">
    <cfRule type="cellIs" dxfId="37" priority="30" operator="greaterThan">
      <formula>$R$29</formula>
    </cfRule>
  </conditionalFormatting>
  <conditionalFormatting sqref="E30:P30">
    <cfRule type="cellIs" dxfId="36" priority="31" operator="greaterThan">
      <formula>$R$30</formula>
    </cfRule>
  </conditionalFormatting>
  <conditionalFormatting sqref="E31:P31">
    <cfRule type="cellIs" dxfId="35" priority="32" operator="greaterThan">
      <formula>$R$31</formula>
    </cfRule>
  </conditionalFormatting>
  <conditionalFormatting sqref="E32:P32">
    <cfRule type="cellIs" dxfId="34" priority="33" operator="greaterThan">
      <formula>$R$32</formula>
    </cfRule>
  </conditionalFormatting>
  <conditionalFormatting sqref="E33:P33">
    <cfRule type="cellIs" dxfId="33" priority="34" operator="greaterThan">
      <formula>$R$33</formula>
    </cfRule>
  </conditionalFormatting>
  <conditionalFormatting sqref="E34:P34">
    <cfRule type="cellIs" dxfId="32" priority="35" operator="greaterThan">
      <formula>$R$34</formula>
    </cfRule>
  </conditionalFormatting>
  <conditionalFormatting sqref="E35:P35">
    <cfRule type="cellIs" dxfId="31" priority="36" operator="greaterThan">
      <formula>$R$35</formula>
    </cfRule>
  </conditionalFormatting>
  <conditionalFormatting sqref="E36:P36">
    <cfRule type="cellIs" dxfId="30" priority="37" operator="greaterThan">
      <formula>$R$36</formula>
    </cfRule>
  </conditionalFormatting>
  <conditionalFormatting sqref="E37:P37">
    <cfRule type="cellIs" dxfId="29" priority="38" operator="greaterThan">
      <formula>$R$37</formula>
    </cfRule>
  </conditionalFormatting>
  <conditionalFormatting sqref="E38:P38">
    <cfRule type="cellIs" dxfId="28" priority="39" operator="greaterThan">
      <formula>$R$38</formula>
    </cfRule>
  </conditionalFormatting>
  <conditionalFormatting sqref="E39:P39">
    <cfRule type="cellIs" dxfId="27" priority="40" operator="greaterThan">
      <formula>$R$39</formula>
    </cfRule>
  </conditionalFormatting>
  <conditionalFormatting sqref="E40:P40">
    <cfRule type="cellIs" dxfId="26" priority="41" operator="greaterThan">
      <formula>$R$40</formula>
    </cfRule>
  </conditionalFormatting>
  <conditionalFormatting sqref="E41:P41">
    <cfRule type="cellIs" dxfId="25" priority="42" operator="greaterThan">
      <formula>$R$41</formula>
    </cfRule>
  </conditionalFormatting>
  <conditionalFormatting sqref="E42:P42">
    <cfRule type="cellIs" dxfId="24" priority="43" operator="greaterThan">
      <formula>$R$42</formula>
    </cfRule>
  </conditionalFormatting>
  <conditionalFormatting sqref="E43:P43">
    <cfRule type="cellIs" dxfId="23" priority="44" operator="greaterThan">
      <formula>$R$43</formula>
    </cfRule>
  </conditionalFormatting>
  <conditionalFormatting sqref="E44:P44">
    <cfRule type="cellIs" dxfId="22" priority="45" operator="greaterThan">
      <formula>$R$44</formula>
    </cfRule>
  </conditionalFormatting>
  <conditionalFormatting sqref="E45:P45">
    <cfRule type="cellIs" dxfId="21" priority="46" operator="greaterThan">
      <formula>$R$45</formula>
    </cfRule>
  </conditionalFormatting>
  <conditionalFormatting sqref="E46:P46">
    <cfRule type="cellIs" dxfId="20" priority="47" operator="greaterThan">
      <formula>$R$46</formula>
    </cfRule>
  </conditionalFormatting>
  <conditionalFormatting sqref="E47:P47">
    <cfRule type="cellIs" dxfId="19" priority="48" operator="greaterThan">
      <formula>$R$47</formula>
    </cfRule>
  </conditionalFormatting>
  <conditionalFormatting sqref="E48:P48">
    <cfRule type="cellIs" dxfId="18" priority="49" operator="greaterThan">
      <formula>$R$48</formula>
    </cfRule>
  </conditionalFormatting>
  <conditionalFormatting sqref="E49:P49">
    <cfRule type="cellIs" dxfId="17" priority="50" operator="greaterThan">
      <formula>$R$49</formula>
    </cfRule>
  </conditionalFormatting>
  <conditionalFormatting sqref="E50:P50">
    <cfRule type="cellIs" dxfId="16" priority="51" operator="greaterThan">
      <formula>$R$50</formula>
    </cfRule>
  </conditionalFormatting>
  <conditionalFormatting sqref="E51:P51">
    <cfRule type="cellIs" dxfId="15" priority="52" operator="greaterThan">
      <formula>$R$51</formula>
    </cfRule>
  </conditionalFormatting>
  <conditionalFormatting sqref="E52:P52">
    <cfRule type="cellIs" dxfId="14" priority="53" operator="greaterThan">
      <formula>$R$52</formula>
    </cfRule>
  </conditionalFormatting>
  <conditionalFormatting sqref="E53:P53">
    <cfRule type="cellIs" dxfId="13" priority="54" operator="greaterThan">
      <formula>$R$53</formula>
    </cfRule>
  </conditionalFormatting>
  <conditionalFormatting sqref="E54:P54">
    <cfRule type="cellIs" dxfId="12" priority="55" operator="greaterThan">
      <formula>$R$54</formula>
    </cfRule>
  </conditionalFormatting>
  <conditionalFormatting sqref="E55:P55">
    <cfRule type="cellIs" dxfId="11" priority="56" operator="greaterThan">
      <formula>$R$55</formula>
    </cfRule>
  </conditionalFormatting>
  <conditionalFormatting sqref="E56:P56">
    <cfRule type="cellIs" dxfId="10" priority="57" operator="greaterThan">
      <formula>$R$56</formula>
    </cfRule>
  </conditionalFormatting>
  <conditionalFormatting sqref="E57:P57">
    <cfRule type="cellIs" dxfId="9" priority="58" operator="greaterThan">
      <formula>$R$57</formula>
    </cfRule>
  </conditionalFormatting>
  <conditionalFormatting sqref="E58:P58">
    <cfRule type="cellIs" dxfId="8" priority="59" operator="greaterThan">
      <formula>$R$58</formula>
    </cfRule>
  </conditionalFormatting>
  <conditionalFormatting sqref="E59:P59">
    <cfRule type="cellIs" dxfId="7" priority="60" operator="greaterThan">
      <formula>$R$59</formula>
    </cfRule>
  </conditionalFormatting>
  <conditionalFormatting sqref="E60:P60">
    <cfRule type="cellIs" dxfId="6" priority="61" operator="greaterThan">
      <formula>$R$60</formula>
    </cfRule>
  </conditionalFormatting>
  <conditionalFormatting sqref="E61:P61">
    <cfRule type="cellIs" dxfId="5" priority="62" operator="greaterThan">
      <formula>$R$61</formula>
    </cfRule>
  </conditionalFormatting>
  <conditionalFormatting sqref="E62:P62">
    <cfRule type="cellIs" dxfId="4" priority="63" operator="greaterThan">
      <formula>$R$62</formula>
    </cfRule>
  </conditionalFormatting>
  <conditionalFormatting sqref="E63:P106">
    <cfRule type="cellIs" dxfId="3" priority="64" operator="greaterThan">
      <formula>$R$63</formula>
    </cfRule>
  </conditionalFormatting>
  <conditionalFormatting sqref="AD10">
    <cfRule type="cellIs" dxfId="2" priority="65" operator="equal">
      <formula>10</formula>
    </cfRule>
    <cfRule type="cellIs" dxfId="1" priority="66" operator="greaterThan">
      <formula>10</formula>
    </cfRule>
  </conditionalFormatting>
  <conditionalFormatting sqref="AD9">
    <cfRule type="cellIs" dxfId="0" priority="67" operator="greaterThan">
      <formula>25000000</formula>
    </cfRule>
  </conditionalFormatting>
  <pageMargins left="0.25" right="0.25" top="0.75" bottom="0.75" header="0.511811023622047" footer="0.511811023622047"/>
  <pageSetup paperSize="9" fitToHeight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1EF3A"/>
  </sheetPr>
  <dimension ref="A1:BG118"/>
  <sheetViews>
    <sheetView topLeftCell="J1" zoomScale="85" zoomScaleNormal="85" workbookViewId="0">
      <selection activeCell="K17" sqref="K17"/>
    </sheetView>
  </sheetViews>
  <sheetFormatPr defaultColWidth="8.7109375" defaultRowHeight="15" x14ac:dyDescent="0.25"/>
  <cols>
    <col min="1" max="4" width="9.140625" style="22" customWidth="1"/>
    <col min="5" max="5" width="7.42578125" style="22" customWidth="1"/>
    <col min="6" max="9" width="9.140625" style="22" hidden="1" customWidth="1"/>
    <col min="10" max="10" width="96.5703125" style="22" customWidth="1"/>
    <col min="11" max="11" width="107.7109375" style="22" customWidth="1"/>
    <col min="12" max="59" width="9.140625" style="22" customWidth="1"/>
  </cols>
  <sheetData>
    <row r="1" spans="10:11" s="22" customFormat="1" x14ac:dyDescent="0.25"/>
    <row r="2" spans="10:11" s="22" customFormat="1" x14ac:dyDescent="0.25"/>
    <row r="3" spans="10:11" s="22" customFormat="1" x14ac:dyDescent="0.25"/>
    <row r="4" spans="10:11" s="22" customFormat="1" x14ac:dyDescent="0.25"/>
    <row r="5" spans="10:11" s="22" customFormat="1" x14ac:dyDescent="0.25"/>
    <row r="6" spans="10:11" s="22" customFormat="1" x14ac:dyDescent="0.25"/>
    <row r="7" spans="10:11" s="22" customFormat="1" x14ac:dyDescent="0.25"/>
    <row r="8" spans="10:11" s="22" customFormat="1" x14ac:dyDescent="0.25"/>
    <row r="9" spans="10:11" s="22" customFormat="1" x14ac:dyDescent="0.25"/>
    <row r="10" spans="10:11" s="22" customFormat="1" x14ac:dyDescent="0.25"/>
    <row r="11" spans="10:11" s="22" customFormat="1" x14ac:dyDescent="0.25"/>
    <row r="12" spans="10:11" s="22" customFormat="1" x14ac:dyDescent="0.25"/>
    <row r="13" spans="10:11" s="22" customFormat="1" x14ac:dyDescent="0.25"/>
    <row r="14" spans="10:11" ht="94.5" customHeight="1" x14ac:dyDescent="0.25">
      <c r="J14" s="23" t="s">
        <v>44</v>
      </c>
      <c r="K14" s="24">
        <v>60</v>
      </c>
    </row>
    <row r="15" spans="10:11" ht="81.75" x14ac:dyDescent="0.25">
      <c r="J15" s="23" t="s">
        <v>45</v>
      </c>
      <c r="K15" s="24">
        <v>65</v>
      </c>
    </row>
    <row r="16" spans="10:11" ht="81.75" x14ac:dyDescent="0.25">
      <c r="J16" s="23" t="s">
        <v>46</v>
      </c>
      <c r="K16" s="23">
        <f>100-(K14/K15)*100</f>
        <v>7.6923076923076934</v>
      </c>
    </row>
    <row r="17" spans="10:11" ht="111.75" customHeight="1" x14ac:dyDescent="0.25">
      <c r="J17" s="23" t="s">
        <v>47</v>
      </c>
      <c r="K17" s="24">
        <f>K15-K14</f>
        <v>5</v>
      </c>
    </row>
    <row r="18" spans="10:11" s="22" customFormat="1" x14ac:dyDescent="0.25"/>
    <row r="19" spans="10:11" s="22" customFormat="1" x14ac:dyDescent="0.25"/>
    <row r="20" spans="10:11" s="22" customFormat="1" x14ac:dyDescent="0.25"/>
    <row r="21" spans="10:11" s="22" customFormat="1" x14ac:dyDescent="0.25"/>
    <row r="22" spans="10:11" s="22" customFormat="1" x14ac:dyDescent="0.25"/>
    <row r="23" spans="10:11" s="22" customFormat="1" x14ac:dyDescent="0.25"/>
    <row r="24" spans="10:11" s="22" customFormat="1" x14ac:dyDescent="0.25"/>
    <row r="25" spans="10:11" s="22" customFormat="1" x14ac:dyDescent="0.25"/>
    <row r="26" spans="10:11" s="22" customFormat="1" x14ac:dyDescent="0.25"/>
    <row r="27" spans="10:11" s="22" customFormat="1" x14ac:dyDescent="0.25"/>
    <row r="28" spans="10:11" s="22" customFormat="1" x14ac:dyDescent="0.25"/>
    <row r="29" spans="10:11" s="22" customFormat="1" x14ac:dyDescent="0.25"/>
    <row r="30" spans="10:11" s="22" customFormat="1" x14ac:dyDescent="0.25"/>
    <row r="31" spans="10:11" s="22" customFormat="1" x14ac:dyDescent="0.25"/>
    <row r="32" spans="10:11" s="22" customFormat="1" x14ac:dyDescent="0.25"/>
    <row r="33" s="22" customFormat="1" x14ac:dyDescent="0.25"/>
    <row r="34" s="22" customFormat="1" x14ac:dyDescent="0.25"/>
    <row r="35" s="22" customFormat="1" x14ac:dyDescent="0.25"/>
    <row r="36" s="22" customFormat="1" x14ac:dyDescent="0.25"/>
    <row r="37" s="22" customFormat="1" x14ac:dyDescent="0.25"/>
    <row r="38" s="22" customFormat="1" x14ac:dyDescent="0.25"/>
    <row r="39" s="22" customFormat="1" x14ac:dyDescent="0.25"/>
    <row r="40" s="22" customFormat="1" x14ac:dyDescent="0.25"/>
    <row r="41" s="22" customFormat="1" x14ac:dyDescent="0.25"/>
    <row r="42" s="22" customFormat="1" x14ac:dyDescent="0.25"/>
    <row r="43" s="22" customFormat="1" x14ac:dyDescent="0.25"/>
    <row r="44" s="22" customFormat="1" x14ac:dyDescent="0.25"/>
    <row r="45" s="22" customFormat="1" x14ac:dyDescent="0.25"/>
    <row r="46" s="22" customFormat="1" x14ac:dyDescent="0.25"/>
    <row r="47" s="22" customFormat="1" x14ac:dyDescent="0.25"/>
    <row r="48" s="22" customFormat="1" x14ac:dyDescent="0.25"/>
    <row r="49" s="22" customFormat="1" x14ac:dyDescent="0.25"/>
    <row r="50" s="22" customFormat="1" x14ac:dyDescent="0.25"/>
    <row r="51" s="22" customFormat="1" x14ac:dyDescent="0.25"/>
    <row r="52" s="22" customFormat="1" x14ac:dyDescent="0.25"/>
    <row r="53" s="22" customFormat="1" x14ac:dyDescent="0.25"/>
    <row r="54" s="22" customFormat="1" x14ac:dyDescent="0.25"/>
    <row r="55" s="22" customFormat="1" x14ac:dyDescent="0.25"/>
    <row r="56" s="22" customFormat="1" x14ac:dyDescent="0.25"/>
    <row r="57" s="22" customFormat="1" x14ac:dyDescent="0.25"/>
    <row r="58" s="22" customFormat="1" x14ac:dyDescent="0.25"/>
    <row r="59" s="22" customFormat="1" x14ac:dyDescent="0.25"/>
    <row r="60" s="22" customFormat="1" x14ac:dyDescent="0.25"/>
    <row r="61" s="22" customFormat="1" x14ac:dyDescent="0.25"/>
    <row r="62" s="22" customFormat="1" x14ac:dyDescent="0.25"/>
    <row r="63" s="22" customFormat="1" x14ac:dyDescent="0.25"/>
    <row r="64" s="22" customFormat="1" x14ac:dyDescent="0.25"/>
    <row r="65" s="22" customFormat="1" x14ac:dyDescent="0.25"/>
    <row r="66" s="22" customFormat="1" x14ac:dyDescent="0.25"/>
    <row r="67" s="22" customFormat="1" x14ac:dyDescent="0.25"/>
    <row r="68" s="22" customFormat="1" x14ac:dyDescent="0.25"/>
    <row r="69" s="22" customFormat="1" x14ac:dyDescent="0.25"/>
    <row r="70" s="22" customFormat="1" x14ac:dyDescent="0.25"/>
    <row r="71" s="22" customFormat="1" x14ac:dyDescent="0.25"/>
    <row r="72" s="22" customFormat="1" x14ac:dyDescent="0.25"/>
    <row r="73" s="22" customFormat="1" x14ac:dyDescent="0.25"/>
    <row r="74" s="22" customFormat="1" x14ac:dyDescent="0.25"/>
    <row r="75" s="22" customFormat="1" x14ac:dyDescent="0.25"/>
    <row r="76" s="22" customFormat="1" x14ac:dyDescent="0.25"/>
    <row r="77" s="22" customFormat="1" x14ac:dyDescent="0.25"/>
    <row r="78" s="22" customFormat="1" x14ac:dyDescent="0.25"/>
    <row r="79" s="22" customFormat="1" x14ac:dyDescent="0.25"/>
    <row r="80" s="22" customFormat="1" x14ac:dyDescent="0.25"/>
    <row r="81" s="22" customFormat="1" x14ac:dyDescent="0.25"/>
    <row r="82" s="22" customFormat="1" x14ac:dyDescent="0.25"/>
    <row r="83" s="22" customFormat="1" x14ac:dyDescent="0.25"/>
    <row r="84" s="22" customFormat="1" x14ac:dyDescent="0.25"/>
    <row r="85" s="22" customFormat="1" x14ac:dyDescent="0.25"/>
    <row r="86" s="22" customFormat="1" x14ac:dyDescent="0.25"/>
    <row r="87" s="22" customFormat="1" x14ac:dyDescent="0.25"/>
    <row r="88" s="22" customFormat="1" x14ac:dyDescent="0.25"/>
    <row r="89" s="22" customFormat="1" x14ac:dyDescent="0.25"/>
    <row r="90" s="22" customFormat="1" x14ac:dyDescent="0.25"/>
    <row r="91" s="22" customFormat="1" x14ac:dyDescent="0.25"/>
    <row r="92" s="22" customFormat="1" x14ac:dyDescent="0.25"/>
    <row r="93" s="22" customFormat="1" x14ac:dyDescent="0.25"/>
    <row r="94" s="22" customFormat="1" x14ac:dyDescent="0.25"/>
    <row r="95" s="22" customFormat="1" x14ac:dyDescent="0.25"/>
    <row r="96" s="22" customFormat="1" x14ac:dyDescent="0.25"/>
    <row r="97" s="22" customFormat="1" x14ac:dyDescent="0.25"/>
    <row r="98" s="22" customFormat="1" x14ac:dyDescent="0.25"/>
    <row r="99" s="22" customFormat="1" x14ac:dyDescent="0.25"/>
    <row r="100" s="22" customFormat="1" x14ac:dyDescent="0.25"/>
    <row r="101" s="22" customFormat="1" x14ac:dyDescent="0.25"/>
    <row r="102" s="22" customFormat="1" x14ac:dyDescent="0.25"/>
    <row r="103" s="22" customFormat="1" x14ac:dyDescent="0.25"/>
    <row r="104" s="22" customFormat="1" x14ac:dyDescent="0.25"/>
    <row r="105" s="22" customFormat="1" x14ac:dyDescent="0.25"/>
    <row r="106" s="22" customFormat="1" x14ac:dyDescent="0.25"/>
    <row r="107" s="22" customFormat="1" x14ac:dyDescent="0.25"/>
    <row r="108" s="22" customFormat="1" x14ac:dyDescent="0.25"/>
    <row r="109" s="22" customFormat="1" x14ac:dyDescent="0.25"/>
    <row r="110" s="22" customFormat="1" x14ac:dyDescent="0.25"/>
    <row r="111" s="22" customFormat="1" x14ac:dyDescent="0.25"/>
    <row r="112" s="22" customFormat="1" x14ac:dyDescent="0.25"/>
    <row r="113" s="22" customFormat="1" x14ac:dyDescent="0.25"/>
    <row r="114" s="22" customFormat="1" x14ac:dyDescent="0.25"/>
    <row r="115" s="22" customFormat="1" x14ac:dyDescent="0.25"/>
    <row r="116" s="22" customFormat="1" x14ac:dyDescent="0.25"/>
    <row r="117" s="22" customFormat="1" x14ac:dyDescent="0.25"/>
    <row r="118" s="22" customFormat="1" x14ac:dyDescent="0.25"/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Расчет</vt:lpstr>
      <vt:lpstr>Лист1</vt:lpstr>
      <vt:lpstr>Кпп</vt:lpstr>
      <vt:lpstr>Расчет ЦКПМ</vt:lpstr>
      <vt:lpstr>падение </vt:lpstr>
      <vt:lpstr>'падение '!Z_4F9628D2_7A4E_4FC5_9F2F_1471DB052498_.wvu.Cols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Данил Болдырев</cp:lastModifiedBy>
  <cp:revision>2</cp:revision>
  <dcterms:created xsi:type="dcterms:W3CDTF">2006-09-16T00:00:00Z</dcterms:created>
  <dcterms:modified xsi:type="dcterms:W3CDTF">2024-09-09T10:27:25Z</dcterms:modified>
  <dc:language>ru-RU</dc:language>
</cp:coreProperties>
</file>